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2AB947E0-AF40-4372-88B8-A92E9F99FC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Q2" sheetId="1" r:id="rId1"/>
    <sheet name="Q3" sheetId="2" r:id="rId2"/>
    <sheet name="Q4" sheetId="3" r:id="rId3"/>
    <sheet name="Q5" sheetId="5" r:id="rId4"/>
    <sheet name="Q6" sheetId="6" r:id="rId5"/>
    <sheet name="Q7" sheetId="7" r:id="rId6"/>
    <sheet name="Royale Health FS" sheetId="4" r:id="rId7"/>
  </sheets>
  <definedNames>
    <definedName name="_Hlk46570471" localSheetId="0">'Q2'!#REF!</definedName>
    <definedName name="_xlnm.Print_Area" localSheetId="6">'Royale Health FS'!$A$2:$F$48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6" i="4" l="1"/>
  <c r="J76" i="4"/>
  <c r="K59" i="4"/>
  <c r="K65" i="4" s="1"/>
  <c r="K70" i="4" s="1"/>
  <c r="K78" i="4" s="1"/>
  <c r="J59" i="4"/>
  <c r="J65" i="4" s="1"/>
  <c r="J70" i="4" s="1"/>
  <c r="J78" i="4" s="1"/>
  <c r="K52" i="4"/>
  <c r="J52" i="4"/>
  <c r="K43" i="4"/>
  <c r="K50" i="4" s="1"/>
  <c r="J43" i="4"/>
  <c r="J50" i="4" s="1"/>
  <c r="E17" i="4"/>
  <c r="E20" i="4" s="1"/>
  <c r="D17" i="4"/>
  <c r="D20" i="4" s="1"/>
  <c r="E8" i="4"/>
  <c r="E11" i="4" s="1"/>
  <c r="D8" i="4"/>
  <c r="D11" i="4" s="1"/>
  <c r="D21" i="4" l="1"/>
  <c r="D24" i="4" s="1"/>
  <c r="E21" i="4"/>
  <c r="E24" i="4" s="1"/>
</calcChain>
</file>

<file path=xl/sharedStrings.xml><?xml version="1.0" encoding="utf-8"?>
<sst xmlns="http://schemas.openxmlformats.org/spreadsheetml/2006/main" count="227" uniqueCount="196">
  <si>
    <t>You are given the following information about the retiree health plan: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</si>
  <si>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retirees are enrolled in Medicare with a $185 deductible and 20% coinsurance.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</si>
  <si>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Company X currently offers a 50% coinsurance plan with no deductible under a standard coordination of benefits with Medicare.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</si>
  <si>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2021 trend is assumed to be 5%.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</si>
  <si>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2020 Retiree Medical Information is provided below:</t>
    </r>
  </si>
  <si>
    <t>Group</t>
  </si>
  <si>
    <t>Group Size</t>
  </si>
  <si>
    <t>2020 Average Medical Costs</t>
  </si>
  <si>
    <t>A</t>
  </si>
  <si>
    <t>B</t>
  </si>
  <si>
    <t>C</t>
  </si>
  <si>
    <t xml:space="preserve">Company X is adding a $1,000 annual deductible to their plan design next year, but due to a new state mandate the deductible will only apply under standard COB. </t>
  </si>
  <si>
    <t>Company X informs you that 5 members from Group B have been identified as potential high cost claimants for 2021.  You’re asked to include them in Group C assuming no change to the average costs for any group.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</si>
  <si>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Calculate the 2020 company cost.  Show your work.</t>
    </r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</si>
  <si>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5 points</t>
    </r>
    <r>
      <rPr>
        <sz val="11"/>
        <color theme="1"/>
        <rFont val="Calibri"/>
        <family val="2"/>
        <scheme val="minor"/>
      </rPr>
      <t xml:space="preserve">)  Recommend whether Company X should change their coordination of benefits to the exclusion approach in 2021. Justify your answer. Show your work. </t>
    </r>
  </si>
  <si>
    <t>Question 2</t>
  </si>
  <si>
    <t>ANSWER</t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</si>
  <si>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3 points</t>
    </r>
    <r>
      <rPr>
        <sz val="11"/>
        <color theme="1"/>
        <rFont val="Calibri"/>
        <family val="2"/>
        <scheme val="minor"/>
      </rPr>
      <t>)  Draft a memorandum to the client explaining your decision on whether to keep or change your recommendation from part (c). Justify your answer. Show your work.</t>
    </r>
  </si>
  <si>
    <t xml:space="preserve">Risk Based Capital by coverage type is as follows: </t>
  </si>
  <si>
    <t>Coverage</t>
  </si>
  <si>
    <t>% of earned premium</t>
  </si>
  <si>
    <t>Comprehensive</t>
  </si>
  <si>
    <t>Dental &amp; Vision</t>
  </si>
  <si>
    <t>Medicare</t>
  </si>
  <si>
    <t>Other</t>
  </si>
  <si>
    <t xml:space="preserve">Your state has a 200% of Risk Based Capital threshold for corrective actions. </t>
  </si>
  <si>
    <t xml:space="preserve">You are given the following company information: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</si>
  <si>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Company only sells Medicare and Dental &amp; Vision coverages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</si>
  <si>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Earned premium for Medicare = $15M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</si>
  <si>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Earned premium for Dental &amp; Vision = $3M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</si>
  <si>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Asset = $15M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</si>
  <si>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Shareholder’s Equity = $5M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</si>
  <si>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Total Adjusted Capital = $7M 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</si>
  <si>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 point</t>
    </r>
    <r>
      <rPr>
        <sz val="11"/>
        <color theme="1"/>
        <rFont val="Calibri"/>
        <family val="2"/>
        <scheme val="minor"/>
      </rPr>
      <t xml:space="preserve">)  Assess the company’s solvency position.  Show your work. 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</si>
  <si>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 point</t>
    </r>
    <r>
      <rPr>
        <sz val="11"/>
        <color theme="1"/>
        <rFont val="Calibri"/>
        <family val="2"/>
        <scheme val="minor"/>
      </rPr>
      <t>)  Recommend any possible actions for the company due to the solvency position in part i).  Justify your answer.</t>
    </r>
  </si>
  <si>
    <t>Question 3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</si>
  <si>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</t>
    </r>
  </si>
  <si>
    <t>Exhibit 2 - Financial Statements</t>
  </si>
  <si>
    <t>Royale Life Insurance Company</t>
  </si>
  <si>
    <t>Income Statement</t>
  </si>
  <si>
    <t>(In thousands)</t>
  </si>
  <si>
    <t>For the Years Ending December 31,</t>
  </si>
  <si>
    <t>Revenue</t>
  </si>
  <si>
    <t>Premiums</t>
  </si>
  <si>
    <t>Administrative fees Income</t>
  </si>
  <si>
    <t>Other revenue</t>
  </si>
  <si>
    <t>Total operating revenue</t>
  </si>
  <si>
    <t>Net investment income</t>
  </si>
  <si>
    <t>Net realized gains (losses) on investments</t>
  </si>
  <si>
    <t>Total Revenues</t>
  </si>
  <si>
    <t>[42]</t>
  </si>
  <si>
    <t>Expenses</t>
  </si>
  <si>
    <t>Benefit expense</t>
  </si>
  <si>
    <t>Commissions</t>
  </si>
  <si>
    <t>General and administrative expense</t>
  </si>
  <si>
    <t>Premium Taxes</t>
  </si>
  <si>
    <t>Interest Expense</t>
  </si>
  <si>
    <t>Amortization of other intangible assets</t>
  </si>
  <si>
    <t>Total Expenses</t>
  </si>
  <si>
    <t>Income before income tax expense</t>
  </si>
  <si>
    <t>Income tax expense</t>
  </si>
  <si>
    <t>Net Income</t>
  </si>
  <si>
    <t>Exhibit 2 - Financial Statements (continued)</t>
  </si>
  <si>
    <t>Balance Sheet</t>
  </si>
  <si>
    <t>Assets</t>
  </si>
  <si>
    <t>Current Assets</t>
  </si>
  <si>
    <t>Cash and cash equivalents</t>
  </si>
  <si>
    <t>Investments available-for-sale, at fair value</t>
  </si>
  <si>
    <t>Fixed maturity securities (amortized cost)</t>
  </si>
  <si>
    <t>Equity securities</t>
  </si>
  <si>
    <t>Accrued investment income</t>
  </si>
  <si>
    <t>Premium Receivables</t>
  </si>
  <si>
    <t>Other receivables</t>
  </si>
  <si>
    <t>Other current assets</t>
  </si>
  <si>
    <t>Assets held for sale</t>
  </si>
  <si>
    <t>Total Current Assets</t>
  </si>
  <si>
    <t>Long-term investments</t>
  </si>
  <si>
    <t>Net property, plant, and equipment</t>
  </si>
  <si>
    <t>Goodwill</t>
  </si>
  <si>
    <t>Other intangible assets</t>
  </si>
  <si>
    <t>Other noncurrent assets</t>
  </si>
  <si>
    <t>Total Assets</t>
  </si>
  <si>
    <t>Liabilities and Shareholder's Equity</t>
  </si>
  <si>
    <t>Liabilities</t>
  </si>
  <si>
    <t>Current Liabilities</t>
  </si>
  <si>
    <t>Policy Liabilities:</t>
  </si>
  <si>
    <t>Medical claims payable</t>
  </si>
  <si>
    <t>Reserves for future policy benefits</t>
  </si>
  <si>
    <t>Other policyholder liabilities</t>
  </si>
  <si>
    <t>Total Policy Liabilities</t>
  </si>
  <si>
    <t>Unearned Income</t>
  </si>
  <si>
    <t>Accounts payable and accrued expenses</t>
  </si>
  <si>
    <t>Short-term borrowings</t>
  </si>
  <si>
    <t>Current portion of long-term debt</t>
  </si>
  <si>
    <t>Other current liabilities</t>
  </si>
  <si>
    <t>Total Current Liabilities</t>
  </si>
  <si>
    <t>Long-term debt, less current portion</t>
  </si>
  <si>
    <t>Reserves for future policy benefits, noncurrent</t>
  </si>
  <si>
    <t>Deferred tax liabilities, net</t>
  </si>
  <si>
    <t>Other noncurrent liabilities</t>
  </si>
  <si>
    <t>Total Liabilities</t>
  </si>
  <si>
    <t>Shareholder's Equity</t>
  </si>
  <si>
    <t>Paid-in capital - Common Stock</t>
  </si>
  <si>
    <t>Retained earnings</t>
  </si>
  <si>
    <t>Accumulate other comprehensive income</t>
  </si>
  <si>
    <t>Total Shareholder's Equity</t>
  </si>
  <si>
    <t>Total Liabilities and Owner's Equity</t>
  </si>
  <si>
    <t>{42}</t>
  </si>
  <si>
    <t>Question 4</t>
  </si>
  <si>
    <t>You are provided with the following information for Royale Health’s clients that have the SR product:</t>
  </si>
  <si>
    <t>Client A</t>
  </si>
  <si>
    <t>Client B</t>
  </si>
  <si>
    <t>Client C</t>
  </si>
  <si>
    <t>Client D</t>
  </si>
  <si>
    <t>Client E</t>
  </si>
  <si>
    <t>Insurer's Expected</t>
  </si>
  <si>
    <t>Annual Loss Ratio</t>
  </si>
  <si>
    <t>Loss Ratio Floor</t>
  </si>
  <si>
    <t>Loss Ratio Ceiling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</si>
  <si>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4 points</t>
    </r>
    <r>
      <rPr>
        <sz val="11"/>
        <color theme="1"/>
        <rFont val="Calibri"/>
        <family val="2"/>
        <scheme val="minor"/>
      </rPr>
      <t>)  Calculate the refund that Royale Health owes to its clients on 12/31/2019 for calendar year 2019.  Show your work.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</si>
  <si>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The year-to-date method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</si>
  <si>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The pro-rated ultimate method</t>
    </r>
  </si>
  <si>
    <t>Show your work</t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</si>
  <si>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4 points</t>
    </r>
    <r>
      <rPr>
        <sz val="11"/>
        <color theme="1"/>
        <rFont val="Calibri"/>
        <family val="2"/>
        <scheme val="minor"/>
      </rPr>
      <t>)</t>
    </r>
    <r>
      <rPr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Calculate the Refund Reserve for Royale Health as of 06/30/2020 using:</t>
    </r>
  </si>
  <si>
    <t>The current and projected enrollment in the impacted rate cells is distributed as follows:</t>
  </si>
  <si>
    <t>Age range</t>
  </si>
  <si>
    <t>Statewide member months</t>
  </si>
  <si>
    <t>Your MCO share of member months</t>
  </si>
  <si>
    <t>16-18</t>
  </si>
  <si>
    <t>19-20</t>
  </si>
  <si>
    <t>21-25</t>
  </si>
  <si>
    <t>Total</t>
  </si>
  <si>
    <t>Projected statewide medical costs per member per month (PMPM) are distributed by cohort as follows:</t>
  </si>
  <si>
    <t> Age range</t>
  </si>
  <si>
    <t>Medical</t>
  </si>
  <si>
    <t>(excluding EPSDT)</t>
  </si>
  <si>
    <t>EPSDT portion</t>
  </si>
  <si>
    <t xml:space="preserve">16-20 </t>
  </si>
  <si>
    <t xml:space="preserve">21-25 </t>
  </si>
  <si>
    <t xml:space="preserve">           -   </t>
  </si>
  <si>
    <t>Snowy State’s actuary is pricing to a 90% medical loss ratio (MLR).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</si>
  <si>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Medical costs PMPM excluding EPSDT for 16 to 18 year olds average $172.35.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</si>
  <si>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EPSDT costs are uniform for 16 to 20 year olds. </t>
    </r>
  </si>
  <si>
    <t>(i)</t>
  </si>
  <si>
    <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Before the waiver approval</t>
    </r>
  </si>
  <si>
    <t>(ii)</t>
  </si>
  <si>
    <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After the waiver approval</t>
    </r>
  </si>
  <si>
    <t>Show your work.</t>
  </si>
  <si>
    <t>Question 5</t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</si>
  <si>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 xml:space="preserve">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Calculate the projected 19-25 year old statewide medical cost without EPSDT.  Show your work.</t>
    </r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</si>
  <si>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Calculate the total statewide composite PMPM, including EPSDT and non-benefit costs. </t>
    </r>
  </si>
  <si>
    <r>
      <t>(e)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Calculate your MCO’s statewide composite PMPM, including EPSDT and non-benefit costs. </t>
    </r>
  </si>
  <si>
    <t xml:space="preserve">An individual was looking for coverage on the Exchange in 2014. The following information is provided: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</si>
  <si>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Individual’s age:  44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</si>
  <si>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2013 Federal Poverty Level (FPL):  $11,490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</si>
  <si>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2014 Federal Poverty Level:  $11,670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</si>
  <si>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Individual’s 2013 Income:  $31,597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</si>
  <si>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Individual’s Projected 2014 Income:  $35,010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</si>
  <si>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 Coverage was offered through their employer</t>
    </r>
  </si>
  <si>
    <t xml:space="preserve">The following plans were available to this member on the Exchange: </t>
  </si>
  <si>
    <t>Metal Tier</t>
  </si>
  <si>
    <t>Monthly Premium Rate</t>
  </si>
  <si>
    <t>Bronze</t>
  </si>
  <si>
    <t>Silver</t>
  </si>
  <si>
    <t>Gold</t>
  </si>
  <si>
    <t>Platinum</t>
  </si>
  <si>
    <t xml:space="preserve">Maximum premium contribution by Federal Poverty Level (FPL) was defined as below: </t>
  </si>
  <si>
    <t>FPL Level</t>
  </si>
  <si>
    <t>Maximum % of Income</t>
  </si>
  <si>
    <t>100 – 133%</t>
  </si>
  <si>
    <t>300 – 400%</t>
  </si>
  <si>
    <t>Question 6</t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</si>
  <si>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Calculate the premium rates that this individual was required to pay for the lowest cost option at each metallic level.  Show your work.</t>
    </r>
  </si>
  <si>
    <t>You are an actuary at XYZ Insurance (XYZ), a new company that started its operations on January 1, 2020.  You are provided with the following information:</t>
  </si>
  <si>
    <r>
      <t>At month end</t>
    </r>
    <r>
      <rPr>
        <sz val="9"/>
        <color theme="1"/>
        <rFont val="Times New Roman"/>
        <family val="1"/>
      </rPr>
      <t> </t>
    </r>
  </si>
  <si>
    <t>Collected Premium</t>
  </si>
  <si>
    <t>Advance Premium</t>
  </si>
  <si>
    <t>Due Premium</t>
  </si>
  <si>
    <t>Statutory Policy Reserve</t>
  </si>
  <si>
    <t>100,000 in Acquisition Expense at Jan 1st that the company is planning to defer</t>
  </si>
  <si>
    <t>Paid Claims</t>
  </si>
  <si>
    <t>Payment Month</t>
  </si>
  <si>
    <t>Incurred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</si>
  <si>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</si>
  <si>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</si>
  <si>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</si>
  <si>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</si>
  <si>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</si>
  <si>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</si>
  <si>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</si>
  <si>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</si>
  <si>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</si>
  <si>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Unpaid Claim Liability</t>
  </si>
  <si>
    <t>UCL Estimate at Month End</t>
  </si>
  <si>
    <r>
      <t>(a)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Construct a quarterly statutory pretax income statement for each quarter for XYZ.  Show your work.</t>
    </r>
  </si>
  <si>
    <t>Question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</si>
</sst>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m\ d\,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6"/>
      <name val="Times New Roman"/>
      <family val="1"/>
    </font>
    <font>
      <b/>
      <sz val="16"/>
      <color theme="4"/>
      <name val="Times New Roman"/>
      <family val="1"/>
    </font>
    <font>
      <sz val="8"/>
      <name val="Times New Roman"/>
      <family val="1"/>
    </font>
    <font>
      <sz val="10"/>
      <color indexed="9"/>
      <name val="Times New Roman"/>
      <family val="1"/>
    </font>
    <font>
      <sz val="2"/>
      <color indexed="9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4"/>
      <color indexed="9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mbol"/>
      <family val="1"/>
      <charset val="2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17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indent="5"/>
    </xf>
    <xf numFmtId="0" fontId="7" fillId="2" borderId="0" xfId="0" quotePrefix="1" applyFont="1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8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6" fontId="2" fillId="2" borderId="4" xfId="0" applyNumberFormat="1" applyFont="1" applyFill="1" applyBorder="1" applyAlignment="1">
      <alignment horizontal="center" vertical="center"/>
    </xf>
    <xf numFmtId="0" fontId="0" fillId="2" borderId="0" xfId="0" quotePrefix="1" applyFill="1" applyAlignment="1">
      <alignment horizontal="left" vertical="center" indent="5"/>
    </xf>
    <xf numFmtId="0" fontId="2" fillId="2" borderId="0" xfId="0" applyFont="1" applyFill="1" applyAlignment="1">
      <alignment horizontal="left" vertical="center" indent="7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0" fontId="2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indent="10"/>
    </xf>
    <xf numFmtId="0" fontId="10" fillId="0" borderId="0" xfId="2" applyFont="1" applyProtection="1"/>
    <xf numFmtId="0" fontId="11" fillId="0" borderId="7" xfId="2" applyFont="1" applyBorder="1" applyAlignment="1" applyProtection="1">
      <alignment vertical="center"/>
      <protection locked="0"/>
    </xf>
    <xf numFmtId="0" fontId="11" fillId="0" borderId="8" xfId="2" applyFont="1" applyBorder="1" applyAlignment="1" applyProtection="1">
      <alignment vertical="center"/>
      <protection locked="0"/>
    </xf>
    <xf numFmtId="0" fontId="10" fillId="0" borderId="8" xfId="2" applyFont="1" applyBorder="1" applyAlignment="1" applyProtection="1">
      <alignment vertical="center"/>
    </xf>
    <xf numFmtId="0" fontId="12" fillId="0" borderId="9" xfId="2" applyFont="1" applyBorder="1" applyAlignment="1" applyProtection="1">
      <alignment horizontal="right" vertical="center"/>
    </xf>
    <xf numFmtId="0" fontId="10" fillId="0" borderId="0" xfId="2" applyFont="1" applyAlignment="1" applyProtection="1">
      <alignment vertical="center"/>
    </xf>
    <xf numFmtId="0" fontId="10" fillId="0" borderId="10" xfId="2" applyFont="1" applyBorder="1" applyAlignment="1" applyProtection="1">
      <alignment vertical="center"/>
    </xf>
    <xf numFmtId="0" fontId="10" fillId="0" borderId="11" xfId="2" applyFont="1" applyBorder="1" applyAlignment="1" applyProtection="1">
      <alignment vertical="center"/>
    </xf>
    <xf numFmtId="0" fontId="10" fillId="0" borderId="4" xfId="2" applyFont="1" applyBorder="1" applyAlignment="1" applyProtection="1">
      <alignment horizontal="right"/>
    </xf>
    <xf numFmtId="0" fontId="13" fillId="0" borderId="0" xfId="2" applyFont="1" applyAlignment="1" applyProtection="1">
      <alignment vertical="center"/>
    </xf>
    <xf numFmtId="0" fontId="8" fillId="3" borderId="7" xfId="2" applyFont="1" applyFill="1" applyBorder="1" applyAlignment="1" applyProtection="1">
      <alignment vertical="center"/>
    </xf>
    <xf numFmtId="0" fontId="8" fillId="3" borderId="8" xfId="2" applyFont="1" applyFill="1" applyBorder="1" applyAlignment="1" applyProtection="1">
      <alignment vertical="center"/>
    </xf>
    <xf numFmtId="0" fontId="8" fillId="3" borderId="8" xfId="2" applyFont="1" applyFill="1" applyBorder="1" applyAlignment="1" applyProtection="1">
      <alignment vertical="center"/>
      <protection locked="0"/>
    </xf>
    <xf numFmtId="0" fontId="8" fillId="3" borderId="9" xfId="2" applyFont="1" applyFill="1" applyBorder="1" applyAlignment="1" applyProtection="1">
      <alignment vertical="center"/>
      <protection locked="0"/>
    </xf>
    <xf numFmtId="0" fontId="14" fillId="0" borderId="0" xfId="2" applyFont="1" applyFill="1" applyAlignment="1" applyProtection="1">
      <alignment vertical="center"/>
    </xf>
    <xf numFmtId="0" fontId="15" fillId="0" borderId="0" xfId="2" applyFont="1" applyFill="1" applyAlignment="1" applyProtection="1">
      <alignment vertical="center"/>
    </xf>
    <xf numFmtId="0" fontId="10" fillId="0" borderId="12" xfId="2" applyFont="1" applyBorder="1" applyAlignment="1" applyProtection="1">
      <alignment vertical="center"/>
    </xf>
    <xf numFmtId="0" fontId="16" fillId="0" borderId="13" xfId="2" applyFont="1" applyBorder="1" applyAlignment="1" applyProtection="1">
      <alignment vertical="center"/>
      <protection locked="0"/>
    </xf>
    <xf numFmtId="164" fontId="16" fillId="0" borderId="14" xfId="1" applyNumberFormat="1" applyFont="1" applyBorder="1" applyAlignment="1" applyProtection="1">
      <alignment vertical="center"/>
      <protection locked="0"/>
    </xf>
    <xf numFmtId="164" fontId="16" fillId="0" borderId="15" xfId="1" applyNumberFormat="1" applyFont="1" applyBorder="1" applyAlignment="1" applyProtection="1">
      <alignment vertical="center"/>
      <protection locked="0"/>
    </xf>
    <xf numFmtId="0" fontId="16" fillId="0" borderId="16" xfId="2" applyFont="1" applyBorder="1" applyAlignment="1" applyProtection="1">
      <alignment vertical="center"/>
      <protection locked="0"/>
    </xf>
    <xf numFmtId="41" fontId="16" fillId="0" borderId="17" xfId="3" applyNumberFormat="1" applyFont="1" applyBorder="1" applyAlignment="1" applyProtection="1">
      <alignment vertical="center"/>
      <protection locked="0"/>
    </xf>
    <xf numFmtId="41" fontId="16" fillId="0" borderId="18" xfId="3" applyNumberFormat="1" applyFont="1" applyBorder="1" applyAlignment="1" applyProtection="1">
      <alignment vertical="center"/>
      <protection locked="0"/>
    </xf>
    <xf numFmtId="41" fontId="16" fillId="0" borderId="19" xfId="3" applyNumberFormat="1" applyFont="1" applyBorder="1" applyAlignment="1" applyProtection="1">
      <alignment vertical="center"/>
      <protection locked="0"/>
    </xf>
    <xf numFmtId="41" fontId="16" fillId="0" borderId="20" xfId="3" applyNumberFormat="1" applyFont="1" applyBorder="1" applyAlignment="1" applyProtection="1">
      <alignment vertical="center"/>
      <protection locked="0"/>
    </xf>
    <xf numFmtId="0" fontId="18" fillId="0" borderId="13" xfId="2" applyFont="1" applyBorder="1" applyAlignment="1" applyProtection="1">
      <alignment vertical="center"/>
      <protection locked="0"/>
    </xf>
    <xf numFmtId="41" fontId="18" fillId="0" borderId="14" xfId="3" applyNumberFormat="1" applyFont="1" applyBorder="1" applyAlignment="1" applyProtection="1">
      <alignment vertical="center"/>
      <protection locked="0"/>
    </xf>
    <xf numFmtId="41" fontId="18" fillId="0" borderId="15" xfId="3" applyNumberFormat="1" applyFont="1" applyBorder="1" applyAlignment="1" applyProtection="1">
      <alignment vertical="center"/>
      <protection locked="0"/>
    </xf>
    <xf numFmtId="0" fontId="19" fillId="0" borderId="21" xfId="2" applyFont="1" applyBorder="1" applyAlignment="1" applyProtection="1">
      <alignment vertical="center"/>
    </xf>
    <xf numFmtId="164" fontId="19" fillId="0" borderId="22" xfId="1" applyNumberFormat="1" applyFont="1" applyBorder="1" applyAlignment="1" applyProtection="1">
      <alignment vertical="center"/>
      <protection locked="0"/>
    </xf>
    <xf numFmtId="164" fontId="19" fillId="0" borderId="23" xfId="1" applyNumberFormat="1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</xf>
    <xf numFmtId="0" fontId="15" fillId="0" borderId="24" xfId="2" applyFont="1" applyBorder="1" applyAlignment="1" applyProtection="1">
      <alignment horizontal="right" vertical="center"/>
    </xf>
    <xf numFmtId="0" fontId="8" fillId="3" borderId="12" xfId="2" applyFont="1" applyFill="1" applyBorder="1" applyAlignment="1" applyProtection="1">
      <alignment vertical="center"/>
    </xf>
    <xf numFmtId="0" fontId="8" fillId="3" borderId="0" xfId="2" applyFont="1" applyFill="1" applyBorder="1" applyAlignment="1" applyProtection="1">
      <alignment vertical="center"/>
    </xf>
    <xf numFmtId="0" fontId="8" fillId="3" borderId="0" xfId="2" applyFont="1" applyFill="1" applyBorder="1" applyAlignment="1" applyProtection="1">
      <alignment vertical="center"/>
      <protection locked="0"/>
    </xf>
    <xf numFmtId="0" fontId="8" fillId="3" borderId="24" xfId="2" applyFont="1" applyFill="1" applyBorder="1" applyAlignment="1" applyProtection="1">
      <alignment vertical="center"/>
      <protection locked="0"/>
    </xf>
    <xf numFmtId="0" fontId="16" fillId="0" borderId="16" xfId="2" applyFont="1" applyBorder="1" applyAlignment="1" applyProtection="1">
      <alignment horizontal="left" vertical="center"/>
      <protection locked="0"/>
    </xf>
    <xf numFmtId="42" fontId="10" fillId="0" borderId="0" xfId="2" applyNumberFormat="1" applyFont="1" applyAlignment="1" applyProtection="1">
      <alignment vertical="center"/>
    </xf>
    <xf numFmtId="0" fontId="16" fillId="0" borderId="25" xfId="2" applyFont="1" applyBorder="1" applyAlignment="1" applyProtection="1">
      <alignment horizontal="left" vertical="center"/>
      <protection locked="0"/>
    </xf>
    <xf numFmtId="41" fontId="16" fillId="0" borderId="17" xfId="3" applyNumberFormat="1" applyFont="1" applyFill="1" applyBorder="1" applyAlignment="1" applyProtection="1">
      <alignment vertical="center"/>
      <protection locked="0"/>
    </xf>
    <xf numFmtId="41" fontId="16" fillId="0" borderId="18" xfId="3" applyNumberFormat="1" applyFont="1" applyFill="1" applyBorder="1" applyAlignment="1" applyProtection="1">
      <alignment vertical="center"/>
      <protection locked="0"/>
    </xf>
    <xf numFmtId="0" fontId="19" fillId="0" borderId="21" xfId="2" applyFont="1" applyBorder="1" applyAlignment="1" applyProtection="1">
      <alignment vertical="center"/>
      <protection locked="0"/>
    </xf>
    <xf numFmtId="164" fontId="19" fillId="0" borderId="26" xfId="1" applyNumberFormat="1" applyFont="1" applyBorder="1" applyAlignment="1" applyProtection="1">
      <alignment vertical="center"/>
      <protection locked="0"/>
    </xf>
    <xf numFmtId="164" fontId="19" fillId="0" borderId="27" xfId="1" applyNumberFormat="1" applyFont="1" applyBorder="1" applyAlignment="1" applyProtection="1">
      <alignment vertical="center"/>
      <protection locked="0"/>
    </xf>
    <xf numFmtId="0" fontId="16" fillId="0" borderId="16" xfId="2" applyFont="1" applyBorder="1" applyAlignment="1" applyProtection="1">
      <alignment horizontal="left" vertical="center" wrapText="1"/>
      <protection locked="0"/>
    </xf>
    <xf numFmtId="41" fontId="16" fillId="0" borderId="0" xfId="3" applyNumberFormat="1" applyFont="1" applyBorder="1" applyAlignment="1" applyProtection="1">
      <alignment vertical="center"/>
      <protection locked="0"/>
    </xf>
    <xf numFmtId="41" fontId="16" fillId="0" borderId="24" xfId="3" applyNumberFormat="1" applyFont="1" applyBorder="1" applyAlignment="1" applyProtection="1">
      <alignment vertical="center"/>
      <protection locked="0"/>
    </xf>
    <xf numFmtId="0" fontId="16" fillId="0" borderId="28" xfId="2" applyFont="1" applyBorder="1" applyAlignment="1" applyProtection="1">
      <alignment horizontal="left" vertical="center"/>
      <protection locked="0"/>
    </xf>
    <xf numFmtId="41" fontId="16" fillId="0" borderId="29" xfId="3" applyNumberFormat="1" applyFont="1" applyBorder="1" applyAlignment="1" applyProtection="1">
      <alignment vertical="center"/>
      <protection locked="0"/>
    </xf>
    <xf numFmtId="41" fontId="16" fillId="0" borderId="30" xfId="3" applyNumberFormat="1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horizontal="left" vertical="center"/>
      <protection locked="0"/>
    </xf>
    <xf numFmtId="41" fontId="10" fillId="0" borderId="0" xfId="3" applyNumberFormat="1" applyFont="1" applyBorder="1" applyAlignment="1" applyProtection="1">
      <alignment vertical="center"/>
      <protection locked="0"/>
    </xf>
    <xf numFmtId="41" fontId="10" fillId="0" borderId="24" xfId="3" applyNumberFormat="1" applyFont="1" applyBorder="1" applyAlignment="1" applyProtection="1">
      <alignment vertical="center"/>
      <protection locked="0"/>
    </xf>
    <xf numFmtId="0" fontId="8" fillId="3" borderId="31" xfId="2" applyFont="1" applyFill="1" applyBorder="1" applyAlignment="1" applyProtection="1">
      <alignment vertical="center"/>
    </xf>
    <xf numFmtId="0" fontId="8" fillId="3" borderId="32" xfId="2" applyFont="1" applyFill="1" applyBorder="1" applyAlignment="1" applyProtection="1">
      <alignment vertical="center"/>
    </xf>
    <xf numFmtId="164" fontId="8" fillId="3" borderId="32" xfId="4" applyNumberFormat="1" applyFont="1" applyFill="1" applyBorder="1" applyAlignment="1" applyProtection="1">
      <alignment vertical="center"/>
      <protection locked="0"/>
    </xf>
    <xf numFmtId="164" fontId="8" fillId="3" borderId="33" xfId="4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left" vertical="center" indent="1"/>
      <protection locked="0"/>
    </xf>
    <xf numFmtId="41" fontId="10" fillId="0" borderId="0" xfId="3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vertical="center"/>
      <protection locked="0"/>
    </xf>
    <xf numFmtId="42" fontId="10" fillId="0" borderId="0" xfId="2" applyNumberFormat="1" applyFont="1" applyFill="1" applyBorder="1" applyAlignment="1" applyProtection="1">
      <alignment vertical="center"/>
    </xf>
    <xf numFmtId="0" fontId="20" fillId="0" borderId="7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</xf>
    <xf numFmtId="0" fontId="21" fillId="3" borderId="12" xfId="2" applyFont="1" applyFill="1" applyBorder="1" applyAlignment="1" applyProtection="1">
      <alignment vertical="center"/>
    </xf>
    <xf numFmtId="0" fontId="21" fillId="3" borderId="0" xfId="2" applyFont="1" applyFill="1" applyBorder="1" applyAlignment="1" applyProtection="1">
      <alignment vertical="center"/>
    </xf>
    <xf numFmtId="165" fontId="21" fillId="3" borderId="0" xfId="2" applyNumberFormat="1" applyFont="1" applyFill="1" applyBorder="1" applyAlignment="1" applyProtection="1">
      <alignment vertical="center"/>
      <protection locked="0"/>
    </xf>
    <xf numFmtId="165" fontId="21" fillId="3" borderId="24" xfId="2" applyNumberFormat="1" applyFont="1" applyFill="1" applyBorder="1" applyAlignment="1" applyProtection="1">
      <alignment vertical="center"/>
      <protection locked="0"/>
    </xf>
    <xf numFmtId="0" fontId="16" fillId="4" borderId="12" xfId="2" applyFont="1" applyFill="1" applyBorder="1" applyAlignment="1" applyProtection="1">
      <alignment vertical="center"/>
    </xf>
    <xf numFmtId="0" fontId="22" fillId="0" borderId="0" xfId="2" applyFont="1" applyFill="1" applyBorder="1" applyAlignment="1" applyProtection="1">
      <alignment vertical="center"/>
    </xf>
    <xf numFmtId="41" fontId="16" fillId="0" borderId="0" xfId="3" applyNumberFormat="1" applyFont="1" applyFill="1" applyBorder="1" applyAlignment="1" applyProtection="1">
      <alignment vertical="center"/>
    </xf>
    <xf numFmtId="41" fontId="16" fillId="0" borderId="24" xfId="3" applyNumberFormat="1" applyFont="1" applyFill="1" applyBorder="1" applyAlignment="1" applyProtection="1">
      <alignment vertical="center"/>
    </xf>
    <xf numFmtId="0" fontId="16" fillId="0" borderId="12" xfId="2" applyFont="1" applyBorder="1" applyAlignment="1" applyProtection="1">
      <alignment horizontal="left" vertical="center" indent="2"/>
      <protection locked="0"/>
    </xf>
    <xf numFmtId="0" fontId="16" fillId="0" borderId="0" xfId="2" applyFont="1" applyBorder="1" applyAlignment="1" applyProtection="1">
      <alignment vertical="center"/>
      <protection locked="0"/>
    </xf>
    <xf numFmtId="164" fontId="16" fillId="0" borderId="0" xfId="3" applyNumberFormat="1" applyFont="1" applyBorder="1" applyAlignment="1" applyProtection="1">
      <alignment vertical="center"/>
      <protection locked="0"/>
    </xf>
    <xf numFmtId="164" fontId="16" fillId="0" borderId="24" xfId="3" applyNumberFormat="1" applyFont="1" applyBorder="1" applyAlignment="1" applyProtection="1">
      <alignment vertical="center"/>
      <protection locked="0"/>
    </xf>
    <xf numFmtId="0" fontId="23" fillId="0" borderId="0" xfId="2" applyFont="1" applyFill="1" applyBorder="1" applyAlignment="1" applyProtection="1">
      <alignment vertical="center"/>
    </xf>
    <xf numFmtId="41" fontId="23" fillId="0" borderId="0" xfId="2" applyNumberFormat="1" applyFont="1" applyFill="1" applyBorder="1" applyAlignment="1" applyProtection="1">
      <alignment vertical="center"/>
    </xf>
    <xf numFmtId="0" fontId="16" fillId="0" borderId="12" xfId="2" applyFont="1" applyBorder="1" applyAlignment="1" applyProtection="1">
      <alignment horizontal="left" vertical="center" indent="4"/>
      <protection locked="0"/>
    </xf>
    <xf numFmtId="0" fontId="16" fillId="0" borderId="0" xfId="2" applyFont="1" applyBorder="1" applyAlignment="1" applyProtection="1">
      <alignment horizontal="left" vertical="center" indent="2"/>
      <protection locked="0"/>
    </xf>
    <xf numFmtId="41" fontId="10" fillId="0" borderId="0" xfId="2" applyNumberFormat="1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 vertical="center"/>
    </xf>
    <xf numFmtId="0" fontId="24" fillId="0" borderId="0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vertical="center"/>
    </xf>
    <xf numFmtId="0" fontId="18" fillId="0" borderId="34" xfId="2" applyFont="1" applyBorder="1" applyAlignment="1" applyProtection="1">
      <alignment vertical="center"/>
      <protection locked="0"/>
    </xf>
    <xf numFmtId="0" fontId="18" fillId="0" borderId="35" xfId="2" applyFont="1" applyBorder="1" applyAlignment="1" applyProtection="1">
      <alignment vertical="center"/>
      <protection locked="0"/>
    </xf>
    <xf numFmtId="164" fontId="18" fillId="0" borderId="35" xfId="3" applyNumberFormat="1" applyFont="1" applyBorder="1" applyAlignment="1" applyProtection="1">
      <alignment vertical="center"/>
      <protection locked="0"/>
    </xf>
    <xf numFmtId="164" fontId="18" fillId="0" borderId="36" xfId="3" applyNumberFormat="1" applyFont="1" applyBorder="1" applyAlignment="1" applyProtection="1">
      <alignment vertical="center"/>
      <protection locked="0"/>
    </xf>
    <xf numFmtId="0" fontId="16" fillId="0" borderId="12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horizontal="left" vertical="center" indent="2"/>
    </xf>
    <xf numFmtId="0" fontId="16" fillId="0" borderId="12" xfId="2" applyFont="1" applyBorder="1" applyAlignment="1" applyProtection="1">
      <alignment vertical="center"/>
      <protection locked="0"/>
    </xf>
    <xf numFmtId="0" fontId="23" fillId="4" borderId="37" xfId="2" applyFont="1" applyFill="1" applyBorder="1" applyAlignment="1" applyProtection="1">
      <alignment vertical="center"/>
    </xf>
    <xf numFmtId="0" fontId="23" fillId="4" borderId="38" xfId="2" applyFont="1" applyFill="1" applyBorder="1" applyAlignment="1" applyProtection="1">
      <alignment vertical="center"/>
    </xf>
    <xf numFmtId="164" fontId="23" fillId="4" borderId="38" xfId="2" applyNumberFormat="1" applyFont="1" applyFill="1" applyBorder="1" applyAlignment="1" applyProtection="1">
      <alignment vertical="center"/>
    </xf>
    <xf numFmtId="164" fontId="23" fillId="4" borderId="39" xfId="2" applyNumberFormat="1" applyFont="1" applyFill="1" applyBorder="1" applyAlignment="1" applyProtection="1">
      <alignment vertical="center"/>
    </xf>
    <xf numFmtId="0" fontId="10" fillId="0" borderId="24" xfId="2" applyFont="1" applyBorder="1" applyAlignment="1" applyProtection="1">
      <alignment vertical="center"/>
    </xf>
    <xf numFmtId="0" fontId="25" fillId="4" borderId="12" xfId="2" applyFont="1" applyFill="1" applyBorder="1" applyAlignment="1" applyProtection="1">
      <alignment vertical="center"/>
    </xf>
    <xf numFmtId="0" fontId="26" fillId="4" borderId="0" xfId="2" applyFont="1" applyFill="1" applyBorder="1" applyAlignment="1" applyProtection="1">
      <alignment vertical="center"/>
    </xf>
    <xf numFmtId="41" fontId="10" fillId="4" borderId="0" xfId="3" applyNumberFormat="1" applyFont="1" applyFill="1" applyBorder="1" applyAlignment="1" applyProtection="1">
      <alignment vertical="center"/>
    </xf>
    <xf numFmtId="41" fontId="10" fillId="4" borderId="24" xfId="3" applyNumberFormat="1" applyFont="1" applyFill="1" applyBorder="1" applyAlignment="1" applyProtection="1">
      <alignment vertical="center"/>
    </xf>
    <xf numFmtId="0" fontId="16" fillId="4" borderId="12" xfId="2" applyFont="1" applyFill="1" applyBorder="1" applyAlignment="1" applyProtection="1">
      <alignment vertical="center"/>
      <protection locked="0"/>
    </xf>
    <xf numFmtId="0" fontId="19" fillId="4" borderId="0" xfId="2" applyFont="1" applyFill="1" applyBorder="1" applyAlignment="1" applyProtection="1">
      <alignment vertical="center"/>
    </xf>
    <xf numFmtId="41" fontId="16" fillId="4" borderId="0" xfId="3" applyNumberFormat="1" applyFont="1" applyFill="1" applyBorder="1" applyAlignment="1" applyProtection="1">
      <alignment vertical="center"/>
    </xf>
    <xf numFmtId="41" fontId="16" fillId="4" borderId="24" xfId="3" applyNumberFormat="1" applyFont="1" applyFill="1" applyBorder="1" applyAlignment="1" applyProtection="1">
      <alignment vertical="center"/>
    </xf>
    <xf numFmtId="0" fontId="16" fillId="4" borderId="12" xfId="2" applyFont="1" applyFill="1" applyBorder="1" applyAlignment="1" applyProtection="1">
      <alignment horizontal="left" vertical="center" indent="2"/>
      <protection locked="0"/>
    </xf>
    <xf numFmtId="0" fontId="16" fillId="4" borderId="0" xfId="2" applyFont="1" applyFill="1" applyBorder="1" applyAlignment="1" applyProtection="1">
      <alignment vertical="center"/>
      <protection locked="0"/>
    </xf>
    <xf numFmtId="41" fontId="16" fillId="4" borderId="0" xfId="3" applyNumberFormat="1" applyFont="1" applyFill="1" applyBorder="1" applyAlignment="1" applyProtection="1">
      <alignment vertical="center"/>
      <protection locked="0"/>
    </xf>
    <xf numFmtId="41" fontId="16" fillId="4" borderId="24" xfId="3" applyNumberFormat="1" applyFont="1" applyFill="1" applyBorder="1" applyAlignment="1" applyProtection="1">
      <alignment vertical="center"/>
      <protection locked="0"/>
    </xf>
    <xf numFmtId="0" fontId="16" fillId="4" borderId="12" xfId="2" applyFont="1" applyFill="1" applyBorder="1" applyAlignment="1" applyProtection="1">
      <alignment horizontal="left" vertical="center" indent="4"/>
      <protection locked="0"/>
    </xf>
    <xf numFmtId="0" fontId="16" fillId="4" borderId="0" xfId="2" applyFont="1" applyFill="1" applyBorder="1" applyAlignment="1" applyProtection="1">
      <alignment horizontal="left" vertical="center" indent="2"/>
      <protection locked="0"/>
    </xf>
    <xf numFmtId="164" fontId="16" fillId="4" borderId="0" xfId="3" applyNumberFormat="1" applyFont="1" applyFill="1" applyBorder="1" applyAlignment="1" applyProtection="1">
      <alignment vertical="center"/>
      <protection locked="0"/>
    </xf>
    <xf numFmtId="164" fontId="16" fillId="4" borderId="24" xfId="3" applyNumberFormat="1" applyFont="1" applyFill="1" applyBorder="1" applyAlignment="1" applyProtection="1">
      <alignment vertical="center"/>
      <protection locked="0"/>
    </xf>
    <xf numFmtId="0" fontId="16" fillId="4" borderId="40" xfId="2" applyFont="1" applyFill="1" applyBorder="1" applyAlignment="1" applyProtection="1">
      <alignment horizontal="left" vertical="center" indent="4"/>
      <protection locked="0"/>
    </xf>
    <xf numFmtId="0" fontId="16" fillId="4" borderId="29" xfId="2" applyFont="1" applyFill="1" applyBorder="1" applyAlignment="1" applyProtection="1">
      <alignment horizontal="left" vertical="center" indent="2"/>
      <protection locked="0"/>
    </xf>
    <xf numFmtId="0" fontId="18" fillId="4" borderId="12" xfId="2" applyFont="1" applyFill="1" applyBorder="1" applyAlignment="1" applyProtection="1">
      <alignment horizontal="left" vertical="center" indent="2"/>
      <protection locked="0"/>
    </xf>
    <xf numFmtId="0" fontId="18" fillId="4" borderId="0" xfId="2" applyFont="1" applyFill="1" applyBorder="1" applyAlignment="1" applyProtection="1">
      <alignment vertical="center"/>
      <protection locked="0"/>
    </xf>
    <xf numFmtId="164" fontId="18" fillId="4" borderId="35" xfId="3" applyNumberFormat="1" applyFont="1" applyFill="1" applyBorder="1" applyAlignment="1" applyProtection="1">
      <alignment vertical="center"/>
      <protection locked="0"/>
    </xf>
    <xf numFmtId="164" fontId="18" fillId="4" borderId="36" xfId="3" applyNumberFormat="1" applyFont="1" applyFill="1" applyBorder="1" applyAlignment="1" applyProtection="1">
      <alignment vertical="center"/>
      <protection locked="0"/>
    </xf>
    <xf numFmtId="0" fontId="16" fillId="4" borderId="40" xfId="2" applyFont="1" applyFill="1" applyBorder="1" applyAlignment="1" applyProtection="1">
      <alignment horizontal="left" vertical="center" indent="2"/>
      <protection locked="0"/>
    </xf>
    <xf numFmtId="0" fontId="16" fillId="4" borderId="29" xfId="2" applyFont="1" applyFill="1" applyBorder="1" applyAlignment="1" applyProtection="1">
      <alignment vertical="center"/>
      <protection locked="0"/>
    </xf>
    <xf numFmtId="0" fontId="18" fillId="4" borderId="12" xfId="2" applyFont="1" applyFill="1" applyBorder="1" applyAlignment="1" applyProtection="1">
      <alignment horizontal="left" vertical="center"/>
    </xf>
    <xf numFmtId="0" fontId="18" fillId="4" borderId="0" xfId="2" applyFont="1" applyFill="1" applyBorder="1" applyAlignment="1" applyProtection="1">
      <alignment horizontal="left" vertical="center"/>
    </xf>
    <xf numFmtId="164" fontId="18" fillId="4" borderId="35" xfId="3" applyNumberFormat="1" applyFont="1" applyFill="1" applyBorder="1" applyAlignment="1" applyProtection="1">
      <alignment vertical="center"/>
    </xf>
    <xf numFmtId="164" fontId="18" fillId="4" borderId="36" xfId="3" applyNumberFormat="1" applyFont="1" applyFill="1" applyBorder="1" applyAlignment="1" applyProtection="1">
      <alignment vertical="center"/>
    </xf>
    <xf numFmtId="0" fontId="16" fillId="4" borderId="40" xfId="2" applyFont="1" applyFill="1" applyBorder="1" applyAlignment="1" applyProtection="1">
      <alignment vertical="center"/>
      <protection locked="0"/>
    </xf>
    <xf numFmtId="0" fontId="23" fillId="4" borderId="12" xfId="2" applyFont="1" applyFill="1" applyBorder="1" applyAlignment="1" applyProtection="1">
      <alignment horizontal="left" vertical="center"/>
    </xf>
    <xf numFmtId="0" fontId="19" fillId="4" borderId="0" xfId="2" applyFont="1" applyFill="1" applyBorder="1" applyAlignment="1" applyProtection="1">
      <alignment horizontal="left" vertical="center" indent="2"/>
    </xf>
    <xf numFmtId="164" fontId="19" fillId="4" borderId="35" xfId="3" applyNumberFormat="1" applyFont="1" applyFill="1" applyBorder="1" applyAlignment="1" applyProtection="1">
      <alignment vertical="center"/>
    </xf>
    <xf numFmtId="164" fontId="19" fillId="4" borderId="36" xfId="3" applyNumberFormat="1" applyFont="1" applyFill="1" applyBorder="1" applyAlignment="1" applyProtection="1">
      <alignment vertical="center"/>
    </xf>
    <xf numFmtId="0" fontId="19" fillId="4" borderId="12" xfId="2" applyFont="1" applyFill="1" applyBorder="1" applyAlignment="1" applyProtection="1">
      <alignment horizontal="left" vertical="center"/>
    </xf>
    <xf numFmtId="0" fontId="16" fillId="4" borderId="0" xfId="2" applyFont="1" applyFill="1" applyBorder="1" applyAlignment="1" applyProtection="1">
      <alignment vertical="center"/>
    </xf>
    <xf numFmtId="0" fontId="16" fillId="4" borderId="24" xfId="2" applyFont="1" applyFill="1" applyBorder="1" applyAlignment="1" applyProtection="1">
      <alignment vertical="center"/>
    </xf>
    <xf numFmtId="0" fontId="22" fillId="4" borderId="0" xfId="2" applyFont="1" applyFill="1" applyBorder="1" applyAlignment="1" applyProtection="1">
      <alignment vertical="center"/>
    </xf>
    <xf numFmtId="0" fontId="10" fillId="4" borderId="12" xfId="2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vertical="center"/>
    </xf>
    <xf numFmtId="0" fontId="10" fillId="4" borderId="24" xfId="2" applyFont="1" applyFill="1" applyBorder="1" applyAlignment="1" applyProtection="1">
      <alignment vertical="center"/>
    </xf>
    <xf numFmtId="0" fontId="15" fillId="0" borderId="4" xfId="2" applyFont="1" applyBorder="1" applyAlignment="1" applyProtection="1">
      <alignment horizontal="right" vertical="center"/>
    </xf>
    <xf numFmtId="0" fontId="2" fillId="2" borderId="1" xfId="0" applyFont="1" applyFill="1" applyBorder="1" applyAlignment="1">
      <alignment vertical="top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right" vertical="center" indent="1"/>
    </xf>
    <xf numFmtId="0" fontId="27" fillId="2" borderId="3" xfId="0" applyFont="1" applyFill="1" applyBorder="1" applyAlignment="1">
      <alignment horizontal="right" vertical="center" indent="1"/>
    </xf>
    <xf numFmtId="9" fontId="2" fillId="2" borderId="4" xfId="0" applyNumberFormat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right" vertical="center" indent="1"/>
    </xf>
    <xf numFmtId="9" fontId="29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left" vertical="center" indent="10"/>
    </xf>
    <xf numFmtId="0" fontId="28" fillId="2" borderId="41" xfId="0" applyFont="1" applyFill="1" applyBorder="1" applyAlignment="1">
      <alignment vertical="center"/>
    </xf>
    <xf numFmtId="0" fontId="28" fillId="2" borderId="35" xfId="0" applyFont="1" applyFill="1" applyBorder="1" applyAlignment="1">
      <alignment horizontal="right" vertical="center"/>
    </xf>
    <xf numFmtId="0" fontId="28" fillId="2" borderId="44" xfId="0" applyFont="1" applyFill="1" applyBorder="1" applyAlignment="1">
      <alignment horizontal="right" vertical="center"/>
    </xf>
    <xf numFmtId="0" fontId="29" fillId="2" borderId="16" xfId="0" applyFont="1" applyFill="1" applyBorder="1" applyAlignment="1">
      <alignment vertical="center"/>
    </xf>
    <xf numFmtId="3" fontId="29" fillId="2" borderId="0" xfId="0" applyNumberFormat="1" applyFont="1" applyFill="1" applyBorder="1" applyAlignment="1">
      <alignment horizontal="right" vertical="center"/>
    </xf>
    <xf numFmtId="9" fontId="29" fillId="2" borderId="45" xfId="0" applyNumberFormat="1" applyFont="1" applyFill="1" applyBorder="1" applyAlignment="1">
      <alignment horizontal="right" vertical="center"/>
    </xf>
    <xf numFmtId="0" fontId="29" fillId="2" borderId="28" xfId="0" applyFont="1" applyFill="1" applyBorder="1" applyAlignment="1">
      <alignment vertical="center"/>
    </xf>
    <xf numFmtId="3" fontId="29" fillId="2" borderId="29" xfId="0" applyNumberFormat="1" applyFont="1" applyFill="1" applyBorder="1" applyAlignment="1">
      <alignment horizontal="right" vertical="center"/>
    </xf>
    <xf numFmtId="0" fontId="2" fillId="2" borderId="46" xfId="0" applyFont="1" applyFill="1" applyBorder="1" applyAlignment="1">
      <alignment vertical="top"/>
    </xf>
    <xf numFmtId="0" fontId="28" fillId="2" borderId="35" xfId="0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horizontal="right" vertical="center" wrapText="1"/>
    </xf>
    <xf numFmtId="0" fontId="28" fillId="2" borderId="16" xfId="0" applyFont="1" applyFill="1" applyBorder="1" applyAlignment="1">
      <alignment horizontal="right" vertical="center"/>
    </xf>
    <xf numFmtId="8" fontId="29" fillId="2" borderId="0" xfId="0" applyNumberFormat="1" applyFont="1" applyFill="1" applyBorder="1" applyAlignment="1">
      <alignment horizontal="right" vertical="center"/>
    </xf>
    <xf numFmtId="8" fontId="29" fillId="2" borderId="45" xfId="0" applyNumberFormat="1" applyFont="1" applyFill="1" applyBorder="1" applyAlignment="1">
      <alignment horizontal="right" vertical="center"/>
    </xf>
    <xf numFmtId="0" fontId="28" fillId="2" borderId="28" xfId="0" applyFont="1" applyFill="1" applyBorder="1" applyAlignment="1">
      <alignment horizontal="right" vertical="center"/>
    </xf>
    <xf numFmtId="0" fontId="29" fillId="2" borderId="29" xfId="0" applyFont="1" applyFill="1" applyBorder="1" applyAlignment="1">
      <alignment horizontal="right" vertical="center"/>
    </xf>
    <xf numFmtId="0" fontId="29" fillId="2" borderId="46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left" vertical="center" indent="8"/>
    </xf>
    <xf numFmtId="0" fontId="2" fillId="2" borderId="0" xfId="0" quotePrefix="1" applyFont="1" applyFill="1" applyAlignment="1">
      <alignment horizontal="left" vertical="center" indent="5"/>
    </xf>
    <xf numFmtId="0" fontId="2" fillId="2" borderId="0" xfId="0" applyFont="1" applyFill="1" applyAlignment="1">
      <alignment horizontal="left" vertical="center" indent="10"/>
    </xf>
    <xf numFmtId="0" fontId="2" fillId="0" borderId="0" xfId="0" quotePrefix="1" applyFont="1" applyFill="1" applyAlignment="1">
      <alignment horizontal="left" vertical="center" indent="5"/>
    </xf>
    <xf numFmtId="0" fontId="0" fillId="0" borderId="0" xfId="0" applyFill="1"/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8" fontId="2" fillId="2" borderId="4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9" fontId="2" fillId="2" borderId="3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1" fillId="2" borderId="47" xfId="0" applyFont="1" applyFill="1" applyBorder="1" applyAlignment="1">
      <alignment vertical="center"/>
    </xf>
    <xf numFmtId="16" fontId="31" fillId="2" borderId="2" xfId="0" applyNumberFormat="1" applyFont="1" applyFill="1" applyBorder="1" applyAlignment="1">
      <alignment horizontal="center" vertical="center"/>
    </xf>
    <xf numFmtId="0" fontId="31" fillId="2" borderId="48" xfId="0" applyFont="1" applyFill="1" applyBorder="1" applyAlignment="1">
      <alignment vertical="center"/>
    </xf>
    <xf numFmtId="3" fontId="31" fillId="2" borderId="4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1" fillId="2" borderId="1" xfId="0" applyFont="1" applyFill="1" applyBorder="1" applyAlignment="1">
      <alignment horizontal="center" vertical="center"/>
    </xf>
    <xf numFmtId="16" fontId="31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5"/>
    </xf>
    <xf numFmtId="9" fontId="2" fillId="2" borderId="43" xfId="0" applyNumberFormat="1" applyFont="1" applyFill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/>
    </xf>
    <xf numFmtId="0" fontId="28" fillId="2" borderId="41" xfId="0" applyFont="1" applyFill="1" applyBorder="1" applyAlignment="1">
      <alignment vertical="center" wrapText="1"/>
    </xf>
    <xf numFmtId="0" fontId="28" fillId="2" borderId="16" xfId="0" applyFont="1" applyFill="1" applyBorder="1" applyAlignment="1">
      <alignment vertical="center" wrapText="1"/>
    </xf>
    <xf numFmtId="0" fontId="28" fillId="2" borderId="44" xfId="0" applyFont="1" applyFill="1" applyBorder="1" applyAlignment="1">
      <alignment horizontal="right" vertical="center" wrapText="1"/>
    </xf>
    <xf numFmtId="0" fontId="28" fillId="2" borderId="45" xfId="0" applyFont="1" applyFill="1" applyBorder="1" applyAlignment="1">
      <alignment horizontal="right" vertical="center" wrapText="1"/>
    </xf>
    <xf numFmtId="0" fontId="33" fillId="2" borderId="0" xfId="0" applyFont="1" applyFill="1" applyAlignment="1">
      <alignment vertical="center"/>
    </xf>
    <xf numFmtId="0" fontId="33" fillId="2" borderId="24" xfId="0" applyFont="1" applyFill="1" applyBorder="1" applyAlignment="1">
      <alignment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horizontal="center" vertical="center"/>
    </xf>
    <xf numFmtId="0" fontId="31" fillId="2" borderId="43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16" fontId="31" fillId="2" borderId="5" xfId="0" applyNumberFormat="1" applyFont="1" applyFill="1" applyBorder="1" applyAlignment="1">
      <alignment horizontal="center" vertical="center"/>
    </xf>
    <xf numFmtId="16" fontId="31" fillId="2" borderId="2" xfId="0" applyNumberFormat="1" applyFont="1" applyFill="1" applyBorder="1" applyAlignment="1">
      <alignment horizontal="center" vertical="center"/>
    </xf>
    <xf numFmtId="3" fontId="31" fillId="2" borderId="5" xfId="0" applyNumberFormat="1" applyFont="1" applyFill="1" applyBorder="1" applyAlignment="1">
      <alignment horizontal="center" vertical="center"/>
    </xf>
    <xf numFmtId="3" fontId="31" fillId="2" borderId="2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vertical="center"/>
    </xf>
    <xf numFmtId="0" fontId="31" fillId="2" borderId="6" xfId="0" applyFont="1" applyFill="1" applyBorder="1" applyAlignment="1">
      <alignment vertical="center"/>
    </xf>
    <xf numFmtId="0" fontId="31" fillId="2" borderId="49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</cellXfs>
  <cellStyles count="5">
    <cellStyle name="Comma 2" xfId="4" xr:uid="{00000000-0005-0000-0000-000000000000}"/>
    <cellStyle name="Currency" xfId="1" builtinId="4"/>
    <cellStyle name="Currency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/>
  </sheetViews>
  <sheetFormatPr defaultRowHeight="14.4" x14ac:dyDescent="0.3"/>
  <cols>
    <col min="3" max="3" width="27.109375" bestFit="1" customWidth="1"/>
  </cols>
  <sheetData>
    <row r="1" spans="1:16" ht="23.4" x14ac:dyDescent="0.45">
      <c r="A1" s="4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6" ht="15.6" x14ac:dyDescent="0.3">
      <c r="A2" s="6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6" x14ac:dyDescent="0.3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x14ac:dyDescent="0.3">
      <c r="A4" s="7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x14ac:dyDescent="0.3">
      <c r="A5" s="7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" thickBot="1" x14ac:dyDescent="0.35">
      <c r="A6" s="7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1.8" thickBot="1" x14ac:dyDescent="0.35">
      <c r="A7" s="8" t="s">
        <v>5</v>
      </c>
      <c r="B7" s="9" t="s">
        <v>6</v>
      </c>
      <c r="C7" s="10" t="s">
        <v>7</v>
      </c>
      <c r="D7" s="5"/>
      <c r="E7" s="5"/>
      <c r="F7" s="5"/>
      <c r="G7" s="5"/>
      <c r="H7" s="5"/>
      <c r="I7" s="5"/>
      <c r="J7" s="5"/>
      <c r="K7" s="5"/>
      <c r="L7" s="5"/>
    </row>
    <row r="8" spans="1:16" ht="16.2" thickBot="1" x14ac:dyDescent="0.35">
      <c r="A8" s="11" t="s">
        <v>8</v>
      </c>
      <c r="B8" s="12">
        <v>550</v>
      </c>
      <c r="C8" s="13">
        <v>100</v>
      </c>
      <c r="D8" s="5"/>
      <c r="E8" s="5"/>
      <c r="F8" s="5"/>
      <c r="G8" s="5"/>
      <c r="H8" s="5"/>
      <c r="I8" s="5"/>
      <c r="J8" s="5"/>
      <c r="K8" s="5"/>
      <c r="L8" s="5"/>
    </row>
    <row r="9" spans="1:16" ht="16.2" thickBot="1" x14ac:dyDescent="0.35">
      <c r="A9" s="11" t="s">
        <v>9</v>
      </c>
      <c r="B9" s="12">
        <v>445</v>
      </c>
      <c r="C9" s="13">
        <v>1000</v>
      </c>
      <c r="D9" s="5"/>
      <c r="E9" s="5"/>
      <c r="F9" s="5"/>
      <c r="G9" s="5"/>
      <c r="H9" s="5"/>
      <c r="I9" s="5"/>
      <c r="J9" s="5"/>
      <c r="K9" s="5"/>
      <c r="L9" s="5"/>
    </row>
    <row r="10" spans="1:16" ht="16.2" thickBot="1" x14ac:dyDescent="0.35">
      <c r="A10" s="11" t="s">
        <v>10</v>
      </c>
      <c r="B10" s="12">
        <v>5</v>
      </c>
      <c r="C10" s="13">
        <v>100000</v>
      </c>
      <c r="D10" s="5"/>
      <c r="E10" s="5"/>
      <c r="F10" s="5"/>
      <c r="G10" s="5"/>
      <c r="H10" s="5"/>
      <c r="I10" s="5"/>
      <c r="J10" s="5"/>
      <c r="K10" s="5"/>
      <c r="L10" s="5"/>
    </row>
    <row r="11" spans="1:16" x14ac:dyDescent="0.3">
      <c r="A11" s="14" t="s">
        <v>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6" ht="15.6" x14ac:dyDescent="0.3">
      <c r="A12" s="2" t="s">
        <v>16</v>
      </c>
    </row>
    <row r="13" spans="1:16" ht="15.6" x14ac:dyDescent="0.3">
      <c r="A13" s="1"/>
    </row>
    <row r="14" spans="1:16" ht="15.6" x14ac:dyDescent="0.3">
      <c r="A14" s="1"/>
    </row>
    <row r="15" spans="1:16" ht="15.6" x14ac:dyDescent="0.3">
      <c r="A15" s="6" t="s">
        <v>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3">
      <c r="A16" s="14" t="s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9" ht="15.6" x14ac:dyDescent="0.3">
      <c r="A17" s="2" t="s">
        <v>16</v>
      </c>
    </row>
    <row r="18" spans="1:19" ht="15.6" x14ac:dyDescent="0.3">
      <c r="A18" s="1"/>
    </row>
    <row r="19" spans="1:19" ht="15.6" x14ac:dyDescent="0.3">
      <c r="A19" s="1"/>
    </row>
    <row r="20" spans="1:19" ht="15.6" x14ac:dyDescent="0.3">
      <c r="A20" s="6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3">
      <c r="A21" s="14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5.6" x14ac:dyDescent="0.3">
      <c r="A22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/>
  </sheetViews>
  <sheetFormatPr defaultRowHeight="14.4" x14ac:dyDescent="0.3"/>
  <cols>
    <col min="1" max="1" width="15" bestFit="1" customWidth="1"/>
    <col min="2" max="2" width="19.88671875" customWidth="1"/>
  </cols>
  <sheetData>
    <row r="1" spans="1:12" ht="23.4" x14ac:dyDescent="0.4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.6" x14ac:dyDescent="0.3">
      <c r="A2" s="6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6.2" thickBot="1" x14ac:dyDescent="0.35">
      <c r="A3" s="1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6.2" thickBot="1" x14ac:dyDescent="0.35">
      <c r="A4" s="8" t="s">
        <v>19</v>
      </c>
      <c r="B4" s="16" t="s">
        <v>20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6.2" thickBot="1" x14ac:dyDescent="0.35">
      <c r="A5" s="17" t="s">
        <v>21</v>
      </c>
      <c r="B5" s="18">
        <v>0.15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6.2" thickBot="1" x14ac:dyDescent="0.35">
      <c r="A6" s="17" t="s">
        <v>22</v>
      </c>
      <c r="B6" s="18">
        <v>7.5999999999999998E-2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6.2" thickBot="1" x14ac:dyDescent="0.35">
      <c r="A7" s="17" t="s">
        <v>23</v>
      </c>
      <c r="B7" s="18">
        <v>0.251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6.2" thickBot="1" x14ac:dyDescent="0.35">
      <c r="A8" s="17" t="s">
        <v>24</v>
      </c>
      <c r="B8" s="18">
        <v>0.13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5.6" x14ac:dyDescent="0.3">
      <c r="A9" s="6" t="s">
        <v>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5" t="s">
        <v>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7" t="s">
        <v>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7" t="s">
        <v>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7" t="s">
        <v>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7" t="s">
        <v>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7" t="s">
        <v>31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7" t="s">
        <v>32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14" t="s">
        <v>36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19" t="s">
        <v>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19" t="s">
        <v>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5.6" x14ac:dyDescent="0.3">
      <c r="A20" s="2" t="s">
        <v>16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/>
  </sheetViews>
  <sheetFormatPr defaultRowHeight="14.4" x14ac:dyDescent="0.3"/>
  <cols>
    <col min="1" max="1" width="20.5546875" bestFit="1" customWidth="1"/>
  </cols>
  <sheetData>
    <row r="1" spans="1:13" ht="23.4" x14ac:dyDescent="0.45">
      <c r="A1" s="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.6" x14ac:dyDescent="0.3">
      <c r="A2" s="6" t="s">
        <v>109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2" thickBot="1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2" thickBot="1" x14ac:dyDescent="0.35">
      <c r="A4" s="159"/>
      <c r="B4" s="160" t="s">
        <v>110</v>
      </c>
      <c r="C4" s="160" t="s">
        <v>111</v>
      </c>
      <c r="D4" s="160" t="s">
        <v>112</v>
      </c>
      <c r="E4" s="161" t="s">
        <v>113</v>
      </c>
      <c r="F4" s="161" t="s">
        <v>114</v>
      </c>
      <c r="G4" s="5"/>
      <c r="H4" s="5"/>
      <c r="I4" s="5"/>
      <c r="J4" s="5"/>
      <c r="K4" s="5"/>
      <c r="L4" s="5"/>
      <c r="M4" s="5"/>
    </row>
    <row r="5" spans="1:13" ht="15.6" x14ac:dyDescent="0.3">
      <c r="A5" s="162" t="s">
        <v>115</v>
      </c>
      <c r="B5" s="213">
        <v>0.85</v>
      </c>
      <c r="C5" s="213">
        <v>0.85</v>
      </c>
      <c r="D5" s="213">
        <v>0.85</v>
      </c>
      <c r="E5" s="213">
        <v>0.95</v>
      </c>
      <c r="F5" s="213">
        <v>0.8</v>
      </c>
      <c r="G5" s="5"/>
      <c r="H5" s="5"/>
      <c r="I5" s="5"/>
      <c r="J5" s="5"/>
      <c r="K5" s="5"/>
      <c r="L5" s="5"/>
      <c r="M5" s="5"/>
    </row>
    <row r="6" spans="1:13" ht="16.2" thickBot="1" x14ac:dyDescent="0.35">
      <c r="A6" s="163" t="s">
        <v>116</v>
      </c>
      <c r="B6" s="214"/>
      <c r="C6" s="214"/>
      <c r="D6" s="214"/>
      <c r="E6" s="214"/>
      <c r="F6" s="214"/>
      <c r="G6" s="5"/>
      <c r="H6" s="5"/>
      <c r="I6" s="5"/>
      <c r="J6" s="5"/>
      <c r="K6" s="5"/>
      <c r="L6" s="5"/>
      <c r="M6" s="5"/>
    </row>
    <row r="7" spans="1:13" ht="16.2" thickBot="1" x14ac:dyDescent="0.35">
      <c r="A7" s="163" t="s">
        <v>117</v>
      </c>
      <c r="B7" s="164">
        <v>0.8</v>
      </c>
      <c r="C7" s="164">
        <v>0.8</v>
      </c>
      <c r="D7" s="164">
        <v>0.8</v>
      </c>
      <c r="E7" s="164">
        <v>0.9</v>
      </c>
      <c r="F7" s="164">
        <v>0.75</v>
      </c>
      <c r="G7" s="5"/>
      <c r="H7" s="5"/>
      <c r="I7" s="5"/>
      <c r="J7" s="5"/>
      <c r="K7" s="5"/>
      <c r="L7" s="5"/>
      <c r="M7" s="5"/>
    </row>
    <row r="8" spans="1:13" ht="16.2" thickBot="1" x14ac:dyDescent="0.35">
      <c r="A8" s="165" t="s">
        <v>118</v>
      </c>
      <c r="B8" s="166">
        <v>0.9</v>
      </c>
      <c r="C8" s="166">
        <v>0.9</v>
      </c>
      <c r="D8" s="166">
        <v>0.9</v>
      </c>
      <c r="E8" s="166">
        <v>1</v>
      </c>
      <c r="F8" s="166">
        <v>0.85</v>
      </c>
      <c r="G8" s="5"/>
      <c r="H8" s="5"/>
      <c r="I8" s="5"/>
      <c r="J8" s="5"/>
      <c r="K8" s="5"/>
      <c r="L8" s="5"/>
      <c r="M8" s="5"/>
    </row>
    <row r="9" spans="1:13" x14ac:dyDescent="0.3">
      <c r="A9" s="14" t="s">
        <v>119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.6" x14ac:dyDescent="0.3">
      <c r="A10" s="2" t="s">
        <v>16</v>
      </c>
    </row>
    <row r="14" spans="1:13" x14ac:dyDescent="0.3">
      <c r="A14" s="14" t="s">
        <v>123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A15" s="19" t="s">
        <v>120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">
      <c r="A16" s="19" t="s">
        <v>121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6" x14ac:dyDescent="0.3">
      <c r="A17" s="6" t="s">
        <v>122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6" x14ac:dyDescent="0.3">
      <c r="A18" s="2" t="s">
        <v>16</v>
      </c>
    </row>
  </sheetData>
  <mergeCells count="5"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/>
  </sheetViews>
  <sheetFormatPr defaultRowHeight="14.4" x14ac:dyDescent="0.3"/>
  <cols>
    <col min="1" max="1" width="10.88671875" customWidth="1"/>
    <col min="2" max="2" width="26.5546875" bestFit="1" customWidth="1"/>
    <col min="3" max="3" width="36.5546875" customWidth="1"/>
  </cols>
  <sheetData>
    <row r="1" spans="1:7" ht="23.4" x14ac:dyDescent="0.45">
      <c r="A1" s="4" t="s">
        <v>148</v>
      </c>
      <c r="B1" s="5"/>
      <c r="C1" s="5"/>
      <c r="D1" s="5"/>
      <c r="E1" s="5"/>
      <c r="F1" s="5"/>
      <c r="G1" s="5"/>
    </row>
    <row r="2" spans="1:7" ht="15.6" x14ac:dyDescent="0.3">
      <c r="A2" s="6" t="s">
        <v>124</v>
      </c>
      <c r="B2" s="5"/>
      <c r="C2" s="5"/>
      <c r="D2" s="5"/>
      <c r="E2" s="5"/>
      <c r="F2" s="5"/>
      <c r="G2" s="5"/>
    </row>
    <row r="3" spans="1:7" ht="15.6" x14ac:dyDescent="0.3">
      <c r="A3" s="6"/>
      <c r="B3" s="5"/>
      <c r="C3" s="5"/>
      <c r="D3" s="5"/>
      <c r="E3" s="5"/>
      <c r="F3" s="5"/>
      <c r="G3" s="5"/>
    </row>
    <row r="4" spans="1:7" ht="15.6" x14ac:dyDescent="0.3">
      <c r="A4" s="169" t="s">
        <v>125</v>
      </c>
      <c r="B4" s="170" t="s">
        <v>126</v>
      </c>
      <c r="C4" s="171" t="s">
        <v>127</v>
      </c>
      <c r="D4" s="5"/>
      <c r="E4" s="5"/>
      <c r="F4" s="5"/>
      <c r="G4" s="5"/>
    </row>
    <row r="5" spans="1:7" ht="15.6" x14ac:dyDescent="0.3">
      <c r="A5" s="172" t="s">
        <v>128</v>
      </c>
      <c r="B5" s="173">
        <v>6000</v>
      </c>
      <c r="C5" s="174">
        <v>0.3</v>
      </c>
      <c r="D5" s="5"/>
      <c r="E5" s="5"/>
      <c r="F5" s="5"/>
      <c r="G5" s="5"/>
    </row>
    <row r="6" spans="1:7" ht="15.6" x14ac:dyDescent="0.3">
      <c r="A6" s="172" t="s">
        <v>129</v>
      </c>
      <c r="B6" s="173">
        <v>2000</v>
      </c>
      <c r="C6" s="174">
        <v>0.35</v>
      </c>
      <c r="D6" s="5"/>
      <c r="E6" s="5"/>
      <c r="F6" s="5"/>
      <c r="G6" s="5"/>
    </row>
    <row r="7" spans="1:7" ht="15.6" x14ac:dyDescent="0.3">
      <c r="A7" s="172" t="s">
        <v>130</v>
      </c>
      <c r="B7" s="173">
        <v>4000</v>
      </c>
      <c r="C7" s="174">
        <v>0.25</v>
      </c>
      <c r="D7" s="5"/>
      <c r="E7" s="5"/>
      <c r="F7" s="5"/>
      <c r="G7" s="5"/>
    </row>
    <row r="8" spans="1:7" ht="15.6" x14ac:dyDescent="0.3">
      <c r="A8" s="175" t="s">
        <v>131</v>
      </c>
      <c r="B8" s="176">
        <v>12000</v>
      </c>
      <c r="C8" s="177"/>
      <c r="D8" s="5"/>
      <c r="E8" s="5"/>
      <c r="F8" s="5"/>
      <c r="G8" s="5"/>
    </row>
    <row r="9" spans="1:7" ht="15.6" x14ac:dyDescent="0.3">
      <c r="A9" s="6"/>
      <c r="B9" s="5"/>
      <c r="C9" s="5"/>
      <c r="D9" s="5"/>
      <c r="E9" s="5"/>
      <c r="F9" s="5"/>
      <c r="G9" s="5"/>
    </row>
    <row r="10" spans="1:7" ht="15.6" x14ac:dyDescent="0.3">
      <c r="A10" s="6" t="s">
        <v>132</v>
      </c>
      <c r="B10" s="5"/>
      <c r="C10" s="5"/>
      <c r="D10" s="5"/>
      <c r="E10" s="5"/>
      <c r="F10" s="5"/>
      <c r="G10" s="5"/>
    </row>
    <row r="11" spans="1:7" ht="15.6" x14ac:dyDescent="0.3">
      <c r="A11" s="215" t="s">
        <v>133</v>
      </c>
      <c r="B11" s="178" t="s">
        <v>134</v>
      </c>
      <c r="C11" s="217" t="s">
        <v>136</v>
      </c>
      <c r="D11" s="5"/>
      <c r="E11" s="5"/>
      <c r="F11" s="5"/>
      <c r="G11" s="5"/>
    </row>
    <row r="12" spans="1:7" ht="15.6" x14ac:dyDescent="0.3">
      <c r="A12" s="216"/>
      <c r="B12" s="179" t="s">
        <v>135</v>
      </c>
      <c r="C12" s="218"/>
      <c r="D12" s="5"/>
      <c r="E12" s="5"/>
      <c r="F12" s="5"/>
      <c r="G12" s="5"/>
    </row>
    <row r="13" spans="1:7" ht="15.6" x14ac:dyDescent="0.3">
      <c r="A13" s="180" t="s">
        <v>137</v>
      </c>
      <c r="B13" s="181">
        <v>181.42</v>
      </c>
      <c r="C13" s="182">
        <v>2.5</v>
      </c>
      <c r="D13" s="5"/>
      <c r="E13" s="5"/>
      <c r="F13" s="5"/>
      <c r="G13" s="5"/>
    </row>
    <row r="14" spans="1:7" ht="15.6" x14ac:dyDescent="0.3">
      <c r="A14" s="183" t="s">
        <v>138</v>
      </c>
      <c r="B14" s="184">
        <v>250.45</v>
      </c>
      <c r="C14" s="185" t="s">
        <v>139</v>
      </c>
      <c r="D14" s="5"/>
      <c r="E14" s="5"/>
      <c r="F14" s="5"/>
      <c r="G14" s="5"/>
    </row>
    <row r="15" spans="1:7" ht="15.6" x14ac:dyDescent="0.3">
      <c r="A15" s="15"/>
      <c r="B15" s="5"/>
      <c r="C15" s="5"/>
      <c r="D15" s="5"/>
      <c r="E15" s="5"/>
      <c r="F15" s="5"/>
      <c r="G15" s="5"/>
    </row>
    <row r="16" spans="1:7" ht="15.6" x14ac:dyDescent="0.3">
      <c r="A16" s="6" t="s">
        <v>140</v>
      </c>
      <c r="B16" s="5"/>
      <c r="C16" s="5"/>
      <c r="D16" s="5"/>
      <c r="E16" s="5"/>
      <c r="F16" s="5"/>
      <c r="G16" s="5"/>
    </row>
    <row r="17" spans="1:7" ht="15.6" x14ac:dyDescent="0.3">
      <c r="A17" s="186" t="s">
        <v>141</v>
      </c>
      <c r="B17" s="5"/>
      <c r="C17" s="5"/>
      <c r="D17" s="5"/>
      <c r="E17" s="5"/>
      <c r="F17" s="5"/>
      <c r="G17" s="5"/>
    </row>
    <row r="18" spans="1:7" ht="15.6" x14ac:dyDescent="0.3">
      <c r="A18" s="186" t="s">
        <v>142</v>
      </c>
      <c r="B18" s="5"/>
      <c r="C18" s="5"/>
      <c r="D18" s="5"/>
      <c r="E18" s="5"/>
      <c r="F18" s="5"/>
      <c r="G18" s="5"/>
    </row>
    <row r="19" spans="1:7" ht="15.6" x14ac:dyDescent="0.3">
      <c r="A19" s="187" t="s">
        <v>149</v>
      </c>
      <c r="B19" s="5"/>
      <c r="C19" s="5"/>
      <c r="D19" s="5"/>
      <c r="E19" s="5"/>
      <c r="F19" s="5"/>
      <c r="G19" s="5"/>
    </row>
    <row r="20" spans="1:7" ht="15.6" x14ac:dyDescent="0.3">
      <c r="A20" s="2" t="s">
        <v>16</v>
      </c>
      <c r="B20" s="190"/>
      <c r="C20" s="190"/>
      <c r="D20" s="190"/>
      <c r="E20" s="190"/>
      <c r="F20" s="190"/>
      <c r="G20" s="190"/>
    </row>
    <row r="21" spans="1:7" ht="15.6" x14ac:dyDescent="0.3">
      <c r="A21" s="189"/>
      <c r="B21" s="190"/>
      <c r="C21" s="190"/>
      <c r="D21" s="190"/>
      <c r="E21" s="190"/>
      <c r="F21" s="190"/>
      <c r="G21" s="190"/>
    </row>
    <row r="22" spans="1:7" ht="15.6" x14ac:dyDescent="0.3">
      <c r="A22" s="3"/>
    </row>
    <row r="23" spans="1:7" ht="15.6" x14ac:dyDescent="0.3">
      <c r="A23" s="3"/>
    </row>
    <row r="24" spans="1:7" ht="15.6" x14ac:dyDescent="0.3">
      <c r="A24" s="187" t="s">
        <v>150</v>
      </c>
      <c r="B24" s="5"/>
      <c r="C24" s="5"/>
      <c r="D24" s="5"/>
      <c r="E24" s="5"/>
      <c r="F24" s="5"/>
      <c r="G24" s="5"/>
    </row>
    <row r="25" spans="1:7" ht="15.6" x14ac:dyDescent="0.3">
      <c r="A25" s="188" t="s">
        <v>143</v>
      </c>
      <c r="B25" s="188" t="s">
        <v>144</v>
      </c>
      <c r="C25" s="5"/>
      <c r="D25" s="5"/>
      <c r="E25" s="5"/>
      <c r="F25" s="5"/>
      <c r="G25" s="5"/>
    </row>
    <row r="26" spans="1:7" ht="15.6" x14ac:dyDescent="0.3">
      <c r="A26" s="188" t="s">
        <v>145</v>
      </c>
      <c r="B26" s="188" t="s">
        <v>146</v>
      </c>
      <c r="C26" s="5"/>
      <c r="D26" s="5"/>
      <c r="E26" s="5"/>
      <c r="F26" s="5"/>
      <c r="G26" s="5"/>
    </row>
    <row r="27" spans="1:7" ht="15.6" x14ac:dyDescent="0.3">
      <c r="A27" s="188" t="s">
        <v>147</v>
      </c>
      <c r="B27" s="5"/>
      <c r="C27" s="5"/>
      <c r="D27" s="5"/>
      <c r="E27" s="5"/>
      <c r="F27" s="5"/>
      <c r="G27" s="5"/>
    </row>
    <row r="28" spans="1:7" ht="15.6" x14ac:dyDescent="0.3">
      <c r="A28" s="2" t="s">
        <v>16</v>
      </c>
    </row>
    <row r="29" spans="1:7" ht="15.6" x14ac:dyDescent="0.3">
      <c r="A29" s="167"/>
    </row>
    <row r="30" spans="1:7" ht="15.6" x14ac:dyDescent="0.3">
      <c r="A30" s="167"/>
    </row>
    <row r="31" spans="1:7" ht="15.6" x14ac:dyDescent="0.3">
      <c r="A31" s="168"/>
    </row>
    <row r="32" spans="1:7" ht="15.6" x14ac:dyDescent="0.3">
      <c r="A32" s="187" t="s">
        <v>151</v>
      </c>
      <c r="B32" s="5"/>
      <c r="C32" s="5"/>
      <c r="D32" s="5"/>
      <c r="E32" s="5"/>
      <c r="F32" s="5"/>
      <c r="G32" s="5"/>
    </row>
    <row r="33" spans="1:7" ht="15.6" x14ac:dyDescent="0.3">
      <c r="A33" s="188" t="s">
        <v>143</v>
      </c>
      <c r="B33" s="188" t="s">
        <v>144</v>
      </c>
      <c r="C33" s="5"/>
      <c r="D33" s="5"/>
      <c r="E33" s="5"/>
      <c r="F33" s="5"/>
      <c r="G33" s="5"/>
    </row>
    <row r="34" spans="1:7" ht="15.6" x14ac:dyDescent="0.3">
      <c r="A34" s="188" t="s">
        <v>145</v>
      </c>
      <c r="B34" s="188" t="s">
        <v>146</v>
      </c>
      <c r="C34" s="5"/>
      <c r="D34" s="5"/>
      <c r="E34" s="5"/>
      <c r="F34" s="5"/>
      <c r="G34" s="5"/>
    </row>
    <row r="35" spans="1:7" ht="15.6" x14ac:dyDescent="0.3">
      <c r="A35" s="188" t="s">
        <v>147</v>
      </c>
      <c r="B35" s="5"/>
      <c r="C35" s="5"/>
      <c r="D35" s="5"/>
      <c r="E35" s="5"/>
      <c r="F35" s="5"/>
      <c r="G35" s="5"/>
    </row>
    <row r="36" spans="1:7" ht="15.6" x14ac:dyDescent="0.3">
      <c r="A36" s="2" t="s">
        <v>16</v>
      </c>
    </row>
  </sheetData>
  <mergeCells count="2">
    <mergeCell ref="A11:A12"/>
    <mergeCell ref="C11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workbookViewId="0"/>
  </sheetViews>
  <sheetFormatPr defaultRowHeight="14.4" x14ac:dyDescent="0.3"/>
  <cols>
    <col min="1" max="1" width="12" bestFit="1" customWidth="1"/>
    <col min="2" max="2" width="23.88671875" bestFit="1" customWidth="1"/>
  </cols>
  <sheetData>
    <row r="1" spans="1:14" ht="23.4" x14ac:dyDescent="0.45">
      <c r="A1" s="4" t="s">
        <v>171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6" x14ac:dyDescent="0.3">
      <c r="A2" s="6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7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">
      <c r="A4" s="7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A5" s="7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3">
      <c r="A6" s="7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">
      <c r="A7" s="7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3">
      <c r="A8" s="7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6.2" thickBot="1" x14ac:dyDescent="0.35">
      <c r="A9" s="6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6.2" thickBot="1" x14ac:dyDescent="0.35">
      <c r="A10" s="191" t="s">
        <v>160</v>
      </c>
      <c r="B10" s="192" t="s">
        <v>161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6.2" thickBot="1" x14ac:dyDescent="0.35">
      <c r="A11" s="193" t="s">
        <v>162</v>
      </c>
      <c r="B11" s="194">
        <v>250.11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6.2" thickBot="1" x14ac:dyDescent="0.35">
      <c r="A12" s="193" t="s">
        <v>162</v>
      </c>
      <c r="B12" s="194">
        <v>277.14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6.2" thickBot="1" x14ac:dyDescent="0.35">
      <c r="A13" s="193" t="s">
        <v>163</v>
      </c>
      <c r="B13" s="194">
        <v>295.22000000000003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6.2" thickBot="1" x14ac:dyDescent="0.35">
      <c r="A14" s="193" t="s">
        <v>163</v>
      </c>
      <c r="B14" s="194">
        <v>324.88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6.2" thickBot="1" x14ac:dyDescent="0.35">
      <c r="A15" s="193" t="s">
        <v>163</v>
      </c>
      <c r="B15" s="194">
        <v>341.11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6.2" thickBot="1" x14ac:dyDescent="0.35">
      <c r="A16" s="193" t="s">
        <v>164</v>
      </c>
      <c r="B16" s="194">
        <v>350.11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6.2" thickBot="1" x14ac:dyDescent="0.35">
      <c r="A17" s="193" t="s">
        <v>164</v>
      </c>
      <c r="B17" s="194">
        <v>372.11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6.2" thickBot="1" x14ac:dyDescent="0.35">
      <c r="A18" s="193" t="s">
        <v>165</v>
      </c>
      <c r="B18" s="194">
        <v>404.1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6.2" thickBot="1" x14ac:dyDescent="0.35">
      <c r="A19" s="6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6.2" thickBot="1" x14ac:dyDescent="0.35">
      <c r="A20" s="195" t="s">
        <v>167</v>
      </c>
      <c r="B20" s="196" t="s">
        <v>168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6.2" thickBot="1" x14ac:dyDescent="0.35">
      <c r="A21" s="11" t="s">
        <v>169</v>
      </c>
      <c r="B21" s="197">
        <v>0.02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6.2" thickBot="1" x14ac:dyDescent="0.35">
      <c r="A22" s="198">
        <v>1.33</v>
      </c>
      <c r="B22" s="197">
        <v>0.03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6.2" thickBot="1" x14ac:dyDescent="0.35">
      <c r="A23" s="198">
        <v>1.5</v>
      </c>
      <c r="B23" s="197">
        <v>0.04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6.2" thickBot="1" x14ac:dyDescent="0.35">
      <c r="A24" s="198">
        <v>2</v>
      </c>
      <c r="B24" s="197">
        <v>6.3E-2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6.2" thickBot="1" x14ac:dyDescent="0.35">
      <c r="A25" s="198">
        <v>2.5</v>
      </c>
      <c r="B25" s="197">
        <v>8.0500000000000002E-2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6.2" thickBot="1" x14ac:dyDescent="0.35">
      <c r="A26" s="11" t="s">
        <v>170</v>
      </c>
      <c r="B26" s="197">
        <v>9.5000000000000001E-2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3">
      <c r="A27" s="14" t="s">
        <v>172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.6" x14ac:dyDescent="0.3">
      <c r="A28" s="2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"/>
  <sheetViews>
    <sheetView workbookViewId="0"/>
  </sheetViews>
  <sheetFormatPr defaultRowHeight="14.4" x14ac:dyDescent="0.3"/>
  <cols>
    <col min="1" max="1" width="20.109375" bestFit="1" customWidth="1"/>
  </cols>
  <sheetData>
    <row r="1" spans="1:14" ht="23.4" x14ac:dyDescent="0.45">
      <c r="A1" s="4" t="s">
        <v>195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6" x14ac:dyDescent="0.3">
      <c r="A2" s="6" t="s">
        <v>173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6.2" thickBot="1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" thickBot="1" x14ac:dyDescent="0.35">
      <c r="A4" s="200" t="s">
        <v>174</v>
      </c>
      <c r="B4" s="201">
        <v>44216</v>
      </c>
      <c r="C4" s="201">
        <v>44247</v>
      </c>
      <c r="D4" s="201">
        <v>44275</v>
      </c>
      <c r="E4" s="201">
        <v>44306</v>
      </c>
      <c r="F4" s="201">
        <v>44336</v>
      </c>
      <c r="G4" s="201">
        <v>44367</v>
      </c>
      <c r="H4" s="201">
        <v>44397</v>
      </c>
      <c r="I4" s="201">
        <v>44428</v>
      </c>
      <c r="J4" s="231">
        <v>44459</v>
      </c>
      <c r="K4" s="232"/>
      <c r="L4" s="5"/>
      <c r="M4" s="5"/>
      <c r="N4" s="5"/>
    </row>
    <row r="5" spans="1:14" ht="15" thickBot="1" x14ac:dyDescent="0.35">
      <c r="A5" s="202" t="s">
        <v>175</v>
      </c>
      <c r="B5" s="203">
        <v>2000</v>
      </c>
      <c r="C5" s="203">
        <v>2000</v>
      </c>
      <c r="D5" s="203">
        <v>2000</v>
      </c>
      <c r="E5" s="203">
        <v>2000</v>
      </c>
      <c r="F5" s="203">
        <v>2000</v>
      </c>
      <c r="G5" s="203">
        <v>2000</v>
      </c>
      <c r="H5" s="203">
        <v>2000</v>
      </c>
      <c r="I5" s="203">
        <v>2000</v>
      </c>
      <c r="J5" s="233">
        <v>2000</v>
      </c>
      <c r="K5" s="234"/>
      <c r="L5" s="5"/>
      <c r="M5" s="5"/>
      <c r="N5" s="5"/>
    </row>
    <row r="6" spans="1:14" ht="15" thickBot="1" x14ac:dyDescent="0.35">
      <c r="A6" s="202" t="s">
        <v>176</v>
      </c>
      <c r="B6" s="204">
        <v>200</v>
      </c>
      <c r="C6" s="204">
        <v>300</v>
      </c>
      <c r="D6" s="204">
        <v>100</v>
      </c>
      <c r="E6" s="204">
        <v>200</v>
      </c>
      <c r="F6" s="204">
        <v>100</v>
      </c>
      <c r="G6" s="204">
        <v>300</v>
      </c>
      <c r="H6" s="204">
        <v>200</v>
      </c>
      <c r="I6" s="204">
        <v>100</v>
      </c>
      <c r="J6" s="235">
        <v>300</v>
      </c>
      <c r="K6" s="236"/>
      <c r="L6" s="5"/>
      <c r="M6" s="5"/>
      <c r="N6" s="5"/>
    </row>
    <row r="7" spans="1:14" ht="15" thickBot="1" x14ac:dyDescent="0.35">
      <c r="A7" s="202" t="s">
        <v>177</v>
      </c>
      <c r="B7" s="204">
        <v>100</v>
      </c>
      <c r="C7" s="204">
        <v>200</v>
      </c>
      <c r="D7" s="204">
        <v>300</v>
      </c>
      <c r="E7" s="204">
        <v>400</v>
      </c>
      <c r="F7" s="204">
        <v>100</v>
      </c>
      <c r="G7" s="204">
        <v>100</v>
      </c>
      <c r="H7" s="204">
        <v>100</v>
      </c>
      <c r="I7" s="204">
        <v>300</v>
      </c>
      <c r="J7" s="235">
        <v>200</v>
      </c>
      <c r="K7" s="236"/>
      <c r="L7" s="5"/>
      <c r="M7" s="5"/>
      <c r="N7" s="5"/>
    </row>
    <row r="8" spans="1:14" ht="15" thickBot="1" x14ac:dyDescent="0.35">
      <c r="A8" s="202" t="s">
        <v>178</v>
      </c>
      <c r="B8" s="204">
        <v>1000</v>
      </c>
      <c r="C8" s="204">
        <v>1100</v>
      </c>
      <c r="D8" s="204">
        <v>1200</v>
      </c>
      <c r="E8" s="204">
        <v>1300</v>
      </c>
      <c r="F8" s="204">
        <v>1400</v>
      </c>
      <c r="G8" s="204">
        <v>1500</v>
      </c>
      <c r="H8" s="204">
        <v>1600</v>
      </c>
      <c r="I8" s="204">
        <v>1700</v>
      </c>
      <c r="J8" s="235">
        <v>1800</v>
      </c>
      <c r="K8" s="236"/>
      <c r="L8" s="5"/>
      <c r="M8" s="5"/>
      <c r="N8" s="5"/>
    </row>
    <row r="9" spans="1:14" ht="16.2" thickBot="1" x14ac:dyDescent="0.35">
      <c r="A9" s="237" t="s">
        <v>179</v>
      </c>
      <c r="B9" s="238"/>
      <c r="C9" s="238"/>
      <c r="D9" s="238"/>
      <c r="E9" s="238"/>
      <c r="F9" s="238"/>
      <c r="G9" s="238"/>
      <c r="H9" s="238"/>
      <c r="I9" s="238"/>
      <c r="J9" s="239"/>
      <c r="K9" s="205"/>
      <c r="L9" s="5"/>
      <c r="M9" s="5"/>
      <c r="N9" s="5"/>
    </row>
    <row r="10" spans="1:14" ht="15.6" x14ac:dyDescent="0.3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5"/>
      <c r="M10" s="5"/>
      <c r="N10" s="5"/>
    </row>
    <row r="11" spans="1:14" ht="16.2" thickBot="1" x14ac:dyDescent="0.35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5" thickBot="1" x14ac:dyDescent="0.35">
      <c r="A12" s="219" t="s">
        <v>180</v>
      </c>
      <c r="B12" s="220"/>
      <c r="C12" s="221" t="s">
        <v>181</v>
      </c>
      <c r="D12" s="222"/>
      <c r="E12" s="222"/>
      <c r="F12" s="222"/>
      <c r="G12" s="222"/>
      <c r="H12" s="222"/>
      <c r="I12" s="222"/>
      <c r="J12" s="222"/>
      <c r="K12" s="223"/>
      <c r="L12" s="5"/>
      <c r="M12" s="5"/>
      <c r="N12" s="5"/>
    </row>
    <row r="13" spans="1:14" ht="16.2" thickBot="1" x14ac:dyDescent="0.35">
      <c r="A13" s="206"/>
      <c r="B13" s="207"/>
      <c r="C13" s="208">
        <v>44216</v>
      </c>
      <c r="D13" s="208">
        <v>44247</v>
      </c>
      <c r="E13" s="208">
        <v>44275</v>
      </c>
      <c r="F13" s="208">
        <v>44306</v>
      </c>
      <c r="G13" s="208">
        <v>44336</v>
      </c>
      <c r="H13" s="208">
        <v>44367</v>
      </c>
      <c r="I13" s="208">
        <v>44397</v>
      </c>
      <c r="J13" s="208">
        <v>44428</v>
      </c>
      <c r="K13" s="208">
        <v>44459</v>
      </c>
      <c r="L13" s="5"/>
      <c r="M13" s="5"/>
      <c r="N13" s="5"/>
    </row>
    <row r="14" spans="1:14" ht="15" thickBot="1" x14ac:dyDescent="0.35">
      <c r="A14" s="224" t="s">
        <v>182</v>
      </c>
      <c r="B14" s="204" t="s">
        <v>183</v>
      </c>
      <c r="C14" s="204">
        <v>200</v>
      </c>
      <c r="D14" s="204">
        <v>300</v>
      </c>
      <c r="E14" s="204">
        <v>250</v>
      </c>
      <c r="F14" s="204">
        <v>50</v>
      </c>
      <c r="G14" s="204">
        <v>50</v>
      </c>
      <c r="H14" s="204">
        <v>0</v>
      </c>
      <c r="I14" s="204">
        <v>50</v>
      </c>
      <c r="J14" s="204">
        <v>0</v>
      </c>
      <c r="K14" s="204">
        <v>0</v>
      </c>
      <c r="L14" s="5"/>
      <c r="M14" s="5"/>
      <c r="N14" s="5"/>
    </row>
    <row r="15" spans="1:14" ht="16.2" thickBot="1" x14ac:dyDescent="0.35">
      <c r="A15" s="225"/>
      <c r="B15" s="204" t="s">
        <v>184</v>
      </c>
      <c r="C15" s="209"/>
      <c r="D15" s="204">
        <v>100</v>
      </c>
      <c r="E15" s="204">
        <v>500</v>
      </c>
      <c r="F15" s="204">
        <v>100</v>
      </c>
      <c r="G15" s="204">
        <v>200</v>
      </c>
      <c r="H15" s="204">
        <v>50</v>
      </c>
      <c r="I15" s="204">
        <v>0</v>
      </c>
      <c r="J15" s="204">
        <v>100</v>
      </c>
      <c r="K15" s="204">
        <v>0</v>
      </c>
      <c r="L15" s="5"/>
      <c r="M15" s="5"/>
      <c r="N15" s="5"/>
    </row>
    <row r="16" spans="1:14" ht="16.2" thickBot="1" x14ac:dyDescent="0.35">
      <c r="A16" s="225"/>
      <c r="B16" s="204" t="s">
        <v>185</v>
      </c>
      <c r="C16" s="209"/>
      <c r="D16" s="209"/>
      <c r="E16" s="204">
        <v>200</v>
      </c>
      <c r="F16" s="204">
        <v>500</v>
      </c>
      <c r="G16" s="204">
        <v>400</v>
      </c>
      <c r="H16" s="204">
        <v>50</v>
      </c>
      <c r="I16" s="204">
        <v>50</v>
      </c>
      <c r="J16" s="204">
        <v>100</v>
      </c>
      <c r="K16" s="204">
        <v>50</v>
      </c>
      <c r="L16" s="5"/>
      <c r="M16" s="5"/>
      <c r="N16" s="5"/>
    </row>
    <row r="17" spans="1:14" ht="16.2" thickBot="1" x14ac:dyDescent="0.35">
      <c r="A17" s="225"/>
      <c r="B17" s="204" t="s">
        <v>186</v>
      </c>
      <c r="C17" s="209"/>
      <c r="D17" s="209"/>
      <c r="E17" s="209"/>
      <c r="F17" s="204">
        <v>100</v>
      </c>
      <c r="G17" s="204">
        <v>600</v>
      </c>
      <c r="H17" s="204">
        <v>150</v>
      </c>
      <c r="I17" s="204">
        <v>100</v>
      </c>
      <c r="J17" s="204">
        <v>50</v>
      </c>
      <c r="K17" s="204">
        <v>50</v>
      </c>
      <c r="L17" s="5"/>
      <c r="M17" s="5"/>
      <c r="N17" s="5"/>
    </row>
    <row r="18" spans="1:14" ht="16.2" thickBot="1" x14ac:dyDescent="0.35">
      <c r="A18" s="225"/>
      <c r="B18" s="204" t="s">
        <v>187</v>
      </c>
      <c r="C18" s="209"/>
      <c r="D18" s="209"/>
      <c r="E18" s="209"/>
      <c r="F18" s="209"/>
      <c r="G18" s="204">
        <v>300</v>
      </c>
      <c r="H18" s="204">
        <v>400</v>
      </c>
      <c r="I18" s="204">
        <v>200</v>
      </c>
      <c r="J18" s="204">
        <v>100</v>
      </c>
      <c r="K18" s="204">
        <v>50</v>
      </c>
      <c r="L18" s="5"/>
      <c r="M18" s="5"/>
      <c r="N18" s="5"/>
    </row>
    <row r="19" spans="1:14" ht="16.2" thickBot="1" x14ac:dyDescent="0.35">
      <c r="A19" s="225"/>
      <c r="B19" s="204" t="s">
        <v>188</v>
      </c>
      <c r="C19" s="209"/>
      <c r="D19" s="209"/>
      <c r="E19" s="209"/>
      <c r="F19" s="209"/>
      <c r="G19" s="209"/>
      <c r="H19" s="204">
        <v>200</v>
      </c>
      <c r="I19" s="204">
        <v>600</v>
      </c>
      <c r="J19" s="204">
        <v>200</v>
      </c>
      <c r="K19" s="204">
        <v>50</v>
      </c>
      <c r="L19" s="5"/>
      <c r="M19" s="5"/>
      <c r="N19" s="5"/>
    </row>
    <row r="20" spans="1:14" ht="16.2" thickBot="1" x14ac:dyDescent="0.35">
      <c r="A20" s="225"/>
      <c r="B20" s="204" t="s">
        <v>189</v>
      </c>
      <c r="C20" s="209"/>
      <c r="D20" s="209"/>
      <c r="E20" s="209"/>
      <c r="F20" s="209"/>
      <c r="G20" s="209"/>
      <c r="H20" s="209"/>
      <c r="I20" s="204">
        <v>250</v>
      </c>
      <c r="J20" s="204">
        <v>500</v>
      </c>
      <c r="K20" s="204">
        <v>100</v>
      </c>
      <c r="L20" s="5"/>
      <c r="M20" s="5"/>
      <c r="N20" s="5"/>
    </row>
    <row r="21" spans="1:14" ht="16.2" thickBot="1" x14ac:dyDescent="0.35">
      <c r="A21" s="225"/>
      <c r="B21" s="210" t="s">
        <v>190</v>
      </c>
      <c r="C21" s="17"/>
      <c r="D21" s="209"/>
      <c r="E21" s="209"/>
      <c r="F21" s="209"/>
      <c r="G21" s="209"/>
      <c r="H21" s="209"/>
      <c r="I21" s="209"/>
      <c r="J21" s="204">
        <v>200</v>
      </c>
      <c r="K21" s="204">
        <v>400</v>
      </c>
      <c r="L21" s="5"/>
      <c r="M21" s="5"/>
      <c r="N21" s="5"/>
    </row>
    <row r="22" spans="1:14" ht="16.2" thickBot="1" x14ac:dyDescent="0.35">
      <c r="A22" s="226"/>
      <c r="B22" s="210" t="s">
        <v>191</v>
      </c>
      <c r="C22" s="17"/>
      <c r="D22" s="209"/>
      <c r="E22" s="209"/>
      <c r="F22" s="209"/>
      <c r="G22" s="209"/>
      <c r="H22" s="209"/>
      <c r="I22" s="209"/>
      <c r="J22" s="209"/>
      <c r="K22" s="204">
        <v>100</v>
      </c>
      <c r="L22" s="5"/>
      <c r="M22" s="5"/>
      <c r="N22" s="5"/>
    </row>
    <row r="23" spans="1:14" ht="16.2" thickBot="1" x14ac:dyDescent="0.35">
      <c r="A23" s="206"/>
      <c r="B23" s="206"/>
      <c r="C23" s="211">
        <v>200</v>
      </c>
      <c r="D23" s="204">
        <v>400</v>
      </c>
      <c r="E23" s="204">
        <v>950</v>
      </c>
      <c r="F23" s="204">
        <v>750</v>
      </c>
      <c r="G23" s="204">
        <v>1550</v>
      </c>
      <c r="H23" s="204">
        <v>850</v>
      </c>
      <c r="I23" s="204">
        <v>1250</v>
      </c>
      <c r="J23" s="204">
        <v>1250</v>
      </c>
      <c r="K23" s="204">
        <v>800</v>
      </c>
      <c r="L23" s="5"/>
      <c r="M23" s="5"/>
      <c r="N23" s="5"/>
    </row>
    <row r="24" spans="1:14" ht="16.2" thickBot="1" x14ac:dyDescent="0.3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" thickBot="1" x14ac:dyDescent="0.35">
      <c r="A25" s="219" t="s">
        <v>192</v>
      </c>
      <c r="B25" s="227"/>
      <c r="C25" s="228" t="s">
        <v>193</v>
      </c>
      <c r="D25" s="222"/>
      <c r="E25" s="222"/>
      <c r="F25" s="222"/>
      <c r="G25" s="222"/>
      <c r="H25" s="222"/>
      <c r="I25" s="222"/>
      <c r="J25" s="222"/>
      <c r="K25" s="229"/>
      <c r="L25" s="5"/>
      <c r="M25" s="5"/>
      <c r="N25" s="5"/>
    </row>
    <row r="26" spans="1:14" ht="16.2" thickBot="1" x14ac:dyDescent="0.35">
      <c r="A26" s="206"/>
      <c r="B26" s="207"/>
      <c r="C26" s="208">
        <v>44216</v>
      </c>
      <c r="D26" s="208">
        <v>44247</v>
      </c>
      <c r="E26" s="208">
        <v>44275</v>
      </c>
      <c r="F26" s="208">
        <v>44306</v>
      </c>
      <c r="G26" s="208">
        <v>44336</v>
      </c>
      <c r="H26" s="208">
        <v>44367</v>
      </c>
      <c r="I26" s="208">
        <v>44397</v>
      </c>
      <c r="J26" s="208">
        <v>44428</v>
      </c>
      <c r="K26" s="208">
        <v>44459</v>
      </c>
      <c r="L26" s="5"/>
      <c r="M26" s="5"/>
      <c r="N26" s="5"/>
    </row>
    <row r="27" spans="1:14" ht="15" thickBot="1" x14ac:dyDescent="0.35">
      <c r="A27" s="224" t="s">
        <v>182</v>
      </c>
      <c r="B27" s="204" t="s">
        <v>183</v>
      </c>
      <c r="C27" s="204">
        <v>500</v>
      </c>
      <c r="D27" s="204">
        <v>300</v>
      </c>
      <c r="E27" s="204">
        <v>200</v>
      </c>
      <c r="F27" s="204">
        <v>100</v>
      </c>
      <c r="G27" s="204">
        <v>50</v>
      </c>
      <c r="H27" s="204">
        <v>0</v>
      </c>
      <c r="I27" s="204">
        <v>0</v>
      </c>
      <c r="J27" s="204">
        <v>0</v>
      </c>
      <c r="K27" s="204">
        <v>0</v>
      </c>
      <c r="L27" s="5"/>
      <c r="M27" s="5"/>
      <c r="N27" s="5"/>
    </row>
    <row r="28" spans="1:14" ht="15" thickBot="1" x14ac:dyDescent="0.35">
      <c r="A28" s="225"/>
      <c r="B28" s="204" t="s">
        <v>184</v>
      </c>
      <c r="C28" s="204"/>
      <c r="D28" s="204">
        <v>800</v>
      </c>
      <c r="E28" s="204">
        <v>250</v>
      </c>
      <c r="F28" s="204">
        <v>150</v>
      </c>
      <c r="G28" s="204">
        <v>100</v>
      </c>
      <c r="H28" s="204">
        <v>150</v>
      </c>
      <c r="I28" s="204">
        <v>50</v>
      </c>
      <c r="J28" s="204">
        <v>0</v>
      </c>
      <c r="K28" s="204">
        <v>0</v>
      </c>
      <c r="L28" s="5"/>
      <c r="M28" s="5"/>
      <c r="N28" s="5"/>
    </row>
    <row r="29" spans="1:14" ht="15" thickBot="1" x14ac:dyDescent="0.35">
      <c r="A29" s="225"/>
      <c r="B29" s="204" t="s">
        <v>185</v>
      </c>
      <c r="C29" s="204"/>
      <c r="D29" s="204"/>
      <c r="E29" s="204">
        <v>50</v>
      </c>
      <c r="F29" s="204">
        <v>500</v>
      </c>
      <c r="G29" s="204">
        <v>100</v>
      </c>
      <c r="H29" s="204">
        <v>50</v>
      </c>
      <c r="I29" s="204">
        <v>50</v>
      </c>
      <c r="J29" s="204">
        <v>0</v>
      </c>
      <c r="K29" s="204">
        <v>50</v>
      </c>
      <c r="L29" s="5"/>
      <c r="M29" s="5"/>
      <c r="N29" s="5"/>
    </row>
    <row r="30" spans="1:14" ht="15" thickBot="1" x14ac:dyDescent="0.35">
      <c r="A30" s="225"/>
      <c r="B30" s="204" t="s">
        <v>186</v>
      </c>
      <c r="C30" s="204"/>
      <c r="D30" s="204"/>
      <c r="E30" s="204"/>
      <c r="F30" s="204">
        <v>800</v>
      </c>
      <c r="G30" s="204">
        <v>250</v>
      </c>
      <c r="H30" s="204">
        <v>200</v>
      </c>
      <c r="I30" s="204">
        <v>100</v>
      </c>
      <c r="J30" s="204">
        <v>50</v>
      </c>
      <c r="K30" s="204">
        <v>100</v>
      </c>
      <c r="L30" s="5"/>
      <c r="M30" s="5"/>
      <c r="N30" s="5"/>
    </row>
    <row r="31" spans="1:14" ht="15" thickBot="1" x14ac:dyDescent="0.35">
      <c r="A31" s="225"/>
      <c r="B31" s="204" t="s">
        <v>187</v>
      </c>
      <c r="C31" s="204"/>
      <c r="D31" s="204"/>
      <c r="E31" s="204"/>
      <c r="F31" s="204"/>
      <c r="G31" s="204">
        <v>750</v>
      </c>
      <c r="H31" s="204">
        <v>300</v>
      </c>
      <c r="I31" s="204">
        <v>100</v>
      </c>
      <c r="J31" s="204">
        <v>50</v>
      </c>
      <c r="K31" s="204">
        <v>200</v>
      </c>
      <c r="L31" s="5"/>
      <c r="M31" s="5"/>
      <c r="N31" s="5"/>
    </row>
    <row r="32" spans="1:14" ht="15" thickBot="1" x14ac:dyDescent="0.35">
      <c r="A32" s="225"/>
      <c r="B32" s="204" t="s">
        <v>188</v>
      </c>
      <c r="C32" s="204"/>
      <c r="D32" s="204"/>
      <c r="E32" s="204"/>
      <c r="F32" s="204"/>
      <c r="G32" s="204"/>
      <c r="H32" s="204">
        <v>700</v>
      </c>
      <c r="I32" s="204">
        <v>200</v>
      </c>
      <c r="J32" s="204">
        <v>100</v>
      </c>
      <c r="K32" s="204">
        <v>250</v>
      </c>
      <c r="L32" s="5"/>
      <c r="M32" s="5"/>
      <c r="N32" s="5"/>
    </row>
    <row r="33" spans="1:14" ht="15" thickBot="1" x14ac:dyDescent="0.35">
      <c r="A33" s="225"/>
      <c r="B33" s="204" t="s">
        <v>189</v>
      </c>
      <c r="C33" s="204"/>
      <c r="D33" s="204"/>
      <c r="E33" s="204"/>
      <c r="F33" s="204"/>
      <c r="G33" s="204"/>
      <c r="H33" s="204"/>
      <c r="I33" s="204">
        <v>750</v>
      </c>
      <c r="J33" s="204">
        <v>300</v>
      </c>
      <c r="K33" s="204">
        <v>100</v>
      </c>
      <c r="L33" s="5"/>
      <c r="M33" s="5"/>
      <c r="N33" s="5"/>
    </row>
    <row r="34" spans="1:14" ht="15" thickBot="1" x14ac:dyDescent="0.35">
      <c r="A34" s="225"/>
      <c r="B34" s="210" t="s">
        <v>190</v>
      </c>
      <c r="C34" s="211"/>
      <c r="D34" s="204"/>
      <c r="E34" s="204"/>
      <c r="F34" s="204"/>
      <c r="G34" s="204"/>
      <c r="H34" s="204"/>
      <c r="I34" s="204"/>
      <c r="J34" s="204">
        <v>800</v>
      </c>
      <c r="K34" s="204">
        <v>300</v>
      </c>
      <c r="L34" s="5"/>
      <c r="M34" s="5"/>
      <c r="N34" s="5"/>
    </row>
    <row r="35" spans="1:14" ht="15" thickBot="1" x14ac:dyDescent="0.35">
      <c r="A35" s="230"/>
      <c r="B35" s="210" t="s">
        <v>191</v>
      </c>
      <c r="C35" s="211"/>
      <c r="D35" s="204"/>
      <c r="E35" s="204"/>
      <c r="F35" s="204"/>
      <c r="G35" s="204"/>
      <c r="H35" s="204"/>
      <c r="I35" s="204"/>
      <c r="J35" s="204"/>
      <c r="K35" s="204">
        <v>800</v>
      </c>
      <c r="L35" s="5"/>
      <c r="M35" s="5"/>
      <c r="N35" s="5"/>
    </row>
    <row r="36" spans="1:14" ht="16.2" thickBot="1" x14ac:dyDescent="0.35">
      <c r="A36" s="206"/>
      <c r="B36" s="206"/>
      <c r="C36" s="211">
        <v>500</v>
      </c>
      <c r="D36" s="204">
        <v>1100</v>
      </c>
      <c r="E36" s="204">
        <v>500</v>
      </c>
      <c r="F36" s="204">
        <v>1550</v>
      </c>
      <c r="G36" s="204">
        <v>1250</v>
      </c>
      <c r="H36" s="204">
        <v>1400</v>
      </c>
      <c r="I36" s="204">
        <v>1250</v>
      </c>
      <c r="J36" s="204">
        <v>1300</v>
      </c>
      <c r="K36" s="204">
        <v>1800</v>
      </c>
      <c r="L36" s="5"/>
      <c r="M36" s="5"/>
      <c r="N36" s="5"/>
    </row>
    <row r="37" spans="1:14" ht="15.6" x14ac:dyDescent="0.3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5.6" x14ac:dyDescent="0.3">
      <c r="A38" s="212" t="s">
        <v>194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.6" x14ac:dyDescent="0.3">
      <c r="A39" s="2" t="s">
        <v>16</v>
      </c>
    </row>
    <row r="40" spans="1:14" x14ac:dyDescent="0.3">
      <c r="A40" s="199"/>
    </row>
  </sheetData>
  <mergeCells count="12">
    <mergeCell ref="A27:A35"/>
    <mergeCell ref="J4:K4"/>
    <mergeCell ref="J5:K5"/>
    <mergeCell ref="J6:K6"/>
    <mergeCell ref="J7:K7"/>
    <mergeCell ref="J8:K8"/>
    <mergeCell ref="A9:J9"/>
    <mergeCell ref="A12:B12"/>
    <mergeCell ref="C12:K12"/>
    <mergeCell ref="A14:A22"/>
    <mergeCell ref="A25:B25"/>
    <mergeCell ref="C25:K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79"/>
  <sheetViews>
    <sheetView showGridLines="0" zoomScale="90" zoomScaleNormal="90" workbookViewId="0">
      <selection activeCell="B1" sqref="B1:E1"/>
    </sheetView>
  </sheetViews>
  <sheetFormatPr defaultColWidth="10.33203125" defaultRowHeight="13.2" x14ac:dyDescent="0.25"/>
  <cols>
    <col min="1" max="1" width="2.6640625" style="20" customWidth="1"/>
    <col min="2" max="2" width="6.109375" style="20" customWidth="1"/>
    <col min="3" max="3" width="42.88671875" style="20" customWidth="1"/>
    <col min="4" max="5" width="17.6640625" style="20" customWidth="1"/>
    <col min="6" max="6" width="2.6640625" style="20" customWidth="1"/>
    <col min="7" max="7" width="9.88671875" style="20" customWidth="1"/>
    <col min="8" max="8" width="20.5546875" style="20" customWidth="1"/>
    <col min="9" max="9" width="40.6640625" style="20" bestFit="1" customWidth="1"/>
    <col min="10" max="10" width="26" style="20" bestFit="1" customWidth="1"/>
    <col min="11" max="11" width="26.5546875" style="20" bestFit="1" customWidth="1"/>
    <col min="12" max="16384" width="10.33203125" style="20"/>
  </cols>
  <sheetData>
    <row r="1" spans="2:8" ht="18" thickBot="1" x14ac:dyDescent="0.3">
      <c r="B1" s="240" t="s">
        <v>37</v>
      </c>
      <c r="C1" s="241"/>
      <c r="D1" s="241"/>
      <c r="E1" s="242"/>
    </row>
    <row r="2" spans="2:8" s="25" customFormat="1" ht="21" x14ac:dyDescent="0.3">
      <c r="B2" s="21" t="s">
        <v>38</v>
      </c>
      <c r="C2" s="22"/>
      <c r="D2" s="23"/>
      <c r="E2" s="24" t="s">
        <v>39</v>
      </c>
    </row>
    <row r="3" spans="2:8" s="25" customFormat="1" ht="13.8" thickBot="1" x14ac:dyDescent="0.3">
      <c r="B3" s="26" t="s">
        <v>40</v>
      </c>
      <c r="C3" s="27"/>
      <c r="D3" s="27"/>
      <c r="E3" s="28" t="s">
        <v>41</v>
      </c>
      <c r="H3" s="29"/>
    </row>
    <row r="4" spans="2:8" s="25" customFormat="1" ht="17.399999999999999" x14ac:dyDescent="0.3">
      <c r="B4" s="30" t="s">
        <v>42</v>
      </c>
      <c r="C4" s="31"/>
      <c r="D4" s="32">
        <v>2019</v>
      </c>
      <c r="E4" s="33">
        <v>2018</v>
      </c>
      <c r="F4" s="34"/>
      <c r="G4" s="34"/>
      <c r="H4" s="35"/>
    </row>
    <row r="5" spans="2:8" s="25" customFormat="1" ht="13.8" x14ac:dyDescent="0.3">
      <c r="B5" s="36"/>
      <c r="C5" s="37" t="s">
        <v>43</v>
      </c>
      <c r="D5" s="38">
        <v>66599</v>
      </c>
      <c r="E5" s="39">
        <v>57686</v>
      </c>
    </row>
    <row r="6" spans="2:8" s="25" customFormat="1" ht="13.8" x14ac:dyDescent="0.3">
      <c r="B6" s="36"/>
      <c r="C6" s="40" t="s">
        <v>44</v>
      </c>
      <c r="D6" s="41">
        <v>5050</v>
      </c>
      <c r="E6" s="42">
        <v>4152</v>
      </c>
    </row>
    <row r="7" spans="2:8" s="25" customFormat="1" ht="13.8" x14ac:dyDescent="0.3">
      <c r="B7" s="36"/>
      <c r="C7" s="40" t="s">
        <v>45</v>
      </c>
      <c r="D7" s="43">
        <v>45</v>
      </c>
      <c r="E7" s="44">
        <v>79</v>
      </c>
    </row>
    <row r="8" spans="2:8" s="25" customFormat="1" ht="13.8" x14ac:dyDescent="0.3">
      <c r="B8" s="36"/>
      <c r="C8" s="45" t="s">
        <v>46</v>
      </c>
      <c r="D8" s="46">
        <f>SUM(D5:D7)</f>
        <v>71694</v>
      </c>
      <c r="E8" s="47">
        <f>SUM(E5:E7)</f>
        <v>61917</v>
      </c>
    </row>
    <row r="9" spans="2:8" s="25" customFormat="1" ht="13.8" x14ac:dyDescent="0.3">
      <c r="B9" s="36"/>
      <c r="C9" s="40" t="s">
        <v>47</v>
      </c>
      <c r="D9" s="41">
        <v>749</v>
      </c>
      <c r="E9" s="42">
        <v>755</v>
      </c>
    </row>
    <row r="10" spans="2:8" s="25" customFormat="1" ht="13.8" x14ac:dyDescent="0.3">
      <c r="B10" s="36"/>
      <c r="C10" s="40" t="s">
        <v>48</v>
      </c>
      <c r="D10" s="43">
        <v>321</v>
      </c>
      <c r="E10" s="44">
        <v>423</v>
      </c>
    </row>
    <row r="11" spans="2:8" s="25" customFormat="1" ht="14.4" thickBot="1" x14ac:dyDescent="0.35">
      <c r="B11" s="36"/>
      <c r="C11" s="48" t="s">
        <v>49</v>
      </c>
      <c r="D11" s="49">
        <f>SUM(D8:D10)</f>
        <v>72764</v>
      </c>
      <c r="E11" s="50">
        <f>SUM(E8:E10)</f>
        <v>63095</v>
      </c>
    </row>
    <row r="12" spans="2:8" s="25" customFormat="1" ht="6" customHeight="1" thickTop="1" x14ac:dyDescent="0.3">
      <c r="B12" s="36"/>
      <c r="C12" s="51"/>
      <c r="D12" s="51"/>
      <c r="E12" s="52" t="s">
        <v>50</v>
      </c>
    </row>
    <row r="13" spans="2:8" s="25" customFormat="1" ht="17.399999999999999" x14ac:dyDescent="0.3">
      <c r="B13" s="53" t="s">
        <v>51</v>
      </c>
      <c r="C13" s="54"/>
      <c r="D13" s="55"/>
      <c r="E13" s="56"/>
      <c r="F13" s="34"/>
      <c r="G13" s="34"/>
      <c r="H13" s="35"/>
    </row>
    <row r="14" spans="2:8" s="25" customFormat="1" ht="13.8" x14ac:dyDescent="0.3">
      <c r="B14" s="36"/>
      <c r="C14" s="37" t="s">
        <v>52</v>
      </c>
      <c r="D14" s="38">
        <v>57230</v>
      </c>
      <c r="E14" s="39">
        <v>49252</v>
      </c>
    </row>
    <row r="15" spans="2:8" s="25" customFormat="1" ht="13.8" x14ac:dyDescent="0.3">
      <c r="B15" s="36"/>
      <c r="C15" s="57" t="s">
        <v>53</v>
      </c>
      <c r="D15" s="41">
        <v>1541</v>
      </c>
      <c r="E15" s="42">
        <v>1591</v>
      </c>
      <c r="G15" s="58"/>
    </row>
    <row r="16" spans="2:8" s="25" customFormat="1" ht="13.8" x14ac:dyDescent="0.3">
      <c r="B16" s="36"/>
      <c r="C16" s="57" t="s">
        <v>54</v>
      </c>
      <c r="D16" s="43">
        <v>9246</v>
      </c>
      <c r="E16" s="44">
        <v>8143</v>
      </c>
      <c r="G16" s="58"/>
    </row>
    <row r="17" spans="2:11" s="25" customFormat="1" ht="13.8" x14ac:dyDescent="0.3">
      <c r="B17" s="36"/>
      <c r="C17" s="59" t="s">
        <v>55</v>
      </c>
      <c r="D17" s="60">
        <f>ROUND(0.02*D5,0)</f>
        <v>1332</v>
      </c>
      <c r="E17" s="61">
        <f>ROUND(0.02*E5,0)</f>
        <v>1154</v>
      </c>
    </row>
    <row r="18" spans="2:11" s="25" customFormat="1" ht="13.8" x14ac:dyDescent="0.3">
      <c r="B18" s="36"/>
      <c r="C18" s="57" t="s">
        <v>56</v>
      </c>
      <c r="D18" s="41">
        <v>752</v>
      </c>
      <c r="E18" s="42">
        <v>598</v>
      </c>
    </row>
    <row r="19" spans="2:11" s="25" customFormat="1" ht="13.8" x14ac:dyDescent="0.3">
      <c r="B19" s="36"/>
      <c r="C19" s="40" t="s">
        <v>57</v>
      </c>
      <c r="D19" s="43">
        <v>298</v>
      </c>
      <c r="E19" s="44">
        <v>287</v>
      </c>
    </row>
    <row r="20" spans="2:11" s="25" customFormat="1" ht="14.4" thickBot="1" x14ac:dyDescent="0.35">
      <c r="B20" s="36"/>
      <c r="C20" s="62" t="s">
        <v>58</v>
      </c>
      <c r="D20" s="63">
        <f>SUM(D14:D19)</f>
        <v>70399</v>
      </c>
      <c r="E20" s="64">
        <f>SUM(E14:E19)</f>
        <v>61025</v>
      </c>
    </row>
    <row r="21" spans="2:11" s="25" customFormat="1" ht="14.4" thickTop="1" x14ac:dyDescent="0.3">
      <c r="B21" s="36"/>
      <c r="C21" s="65" t="s">
        <v>59</v>
      </c>
      <c r="D21" s="66">
        <f>D11-D20</f>
        <v>2365</v>
      </c>
      <c r="E21" s="67">
        <f>E11-E20</f>
        <v>2070</v>
      </c>
    </row>
    <row r="22" spans="2:11" s="25" customFormat="1" ht="13.8" x14ac:dyDescent="0.3">
      <c r="B22" s="36"/>
      <c r="C22" s="68" t="s">
        <v>60</v>
      </c>
      <c r="D22" s="69">
        <v>1251</v>
      </c>
      <c r="E22" s="70">
        <v>1253</v>
      </c>
      <c r="G22" s="58"/>
    </row>
    <row r="23" spans="2:11" s="25" customFormat="1" ht="5.25" customHeight="1" x14ac:dyDescent="0.3">
      <c r="B23" s="36"/>
      <c r="C23" s="71"/>
      <c r="D23" s="72"/>
      <c r="E23" s="73"/>
      <c r="G23" s="58"/>
    </row>
    <row r="24" spans="2:11" s="25" customFormat="1" ht="18" thickBot="1" x14ac:dyDescent="0.35">
      <c r="B24" s="74" t="s">
        <v>61</v>
      </c>
      <c r="C24" s="75"/>
      <c r="D24" s="76">
        <f>D21-D22</f>
        <v>1114</v>
      </c>
      <c r="E24" s="77">
        <f>E21-E22</f>
        <v>817</v>
      </c>
      <c r="F24" s="34"/>
      <c r="G24" s="34"/>
      <c r="H24" s="35"/>
    </row>
    <row r="25" spans="2:11" s="78" customFormat="1" x14ac:dyDescent="0.3">
      <c r="C25" s="79"/>
      <c r="D25" s="80"/>
      <c r="E25" s="80"/>
    </row>
    <row r="26" spans="2:11" s="78" customFormat="1" x14ac:dyDescent="0.3">
      <c r="C26" s="81"/>
      <c r="D26" s="80"/>
      <c r="E26" s="80"/>
      <c r="G26" s="82"/>
    </row>
    <row r="27" spans="2:11" s="78" customFormat="1" x14ac:dyDescent="0.3">
      <c r="C27" s="79"/>
      <c r="D27" s="80"/>
      <c r="E27" s="80"/>
    </row>
    <row r="28" spans="2:11" s="78" customFormat="1" ht="13.8" thickBot="1" x14ac:dyDescent="0.35">
      <c r="C28" s="81"/>
      <c r="D28" s="80"/>
      <c r="E28" s="80"/>
    </row>
    <row r="29" spans="2:11" s="78" customFormat="1" ht="18" thickBot="1" x14ac:dyDescent="0.35">
      <c r="C29" s="81"/>
      <c r="D29" s="80"/>
      <c r="E29" s="80"/>
      <c r="G29" s="82"/>
      <c r="H29" s="240" t="s">
        <v>62</v>
      </c>
      <c r="I29" s="241"/>
      <c r="J29" s="241"/>
      <c r="K29" s="242"/>
    </row>
    <row r="30" spans="2:11" s="78" customFormat="1" ht="21" x14ac:dyDescent="0.3">
      <c r="C30" s="81"/>
      <c r="D30" s="80"/>
      <c r="E30" s="80"/>
      <c r="H30" s="83" t="s">
        <v>38</v>
      </c>
      <c r="I30" s="22"/>
      <c r="J30" s="23"/>
      <c r="K30" s="24" t="s">
        <v>63</v>
      </c>
    </row>
    <row r="31" spans="2:11" s="78" customFormat="1" ht="13.8" thickBot="1" x14ac:dyDescent="0.35">
      <c r="C31" s="81"/>
      <c r="D31" s="80"/>
      <c r="E31" s="80"/>
      <c r="H31" s="26" t="s">
        <v>40</v>
      </c>
      <c r="I31" s="27"/>
      <c r="J31" s="27"/>
      <c r="K31" s="84"/>
    </row>
    <row r="32" spans="2:11" s="78" customFormat="1" ht="17.399999999999999" x14ac:dyDescent="0.3">
      <c r="C32" s="81"/>
      <c r="D32" s="80"/>
      <c r="E32" s="80"/>
      <c r="H32" s="85" t="s">
        <v>64</v>
      </c>
      <c r="I32" s="86"/>
      <c r="J32" s="87">
        <v>43830</v>
      </c>
      <c r="K32" s="88">
        <v>43465</v>
      </c>
    </row>
    <row r="33" spans="2:11" s="78" customFormat="1" ht="14.4" x14ac:dyDescent="0.3">
      <c r="C33" s="81"/>
      <c r="D33" s="80"/>
      <c r="E33" s="80"/>
      <c r="H33" s="89" t="s">
        <v>65</v>
      </c>
      <c r="I33" s="90"/>
      <c r="J33" s="91"/>
      <c r="K33" s="92"/>
    </row>
    <row r="34" spans="2:11" s="78" customFormat="1" ht="13.8" x14ac:dyDescent="0.3">
      <c r="C34" s="81"/>
      <c r="D34" s="80"/>
      <c r="E34" s="80"/>
      <c r="H34" s="93" t="s">
        <v>66</v>
      </c>
      <c r="I34" s="94"/>
      <c r="J34" s="95">
        <v>1729</v>
      </c>
      <c r="K34" s="96">
        <v>2210</v>
      </c>
    </row>
    <row r="35" spans="2:11" s="78" customFormat="1" ht="15.6" x14ac:dyDescent="0.3">
      <c r="B35" s="97"/>
      <c r="C35" s="97"/>
      <c r="D35" s="98"/>
      <c r="E35" s="98"/>
      <c r="H35" s="93" t="s">
        <v>67</v>
      </c>
      <c r="I35" s="94"/>
      <c r="J35" s="66"/>
      <c r="K35" s="67"/>
    </row>
    <row r="36" spans="2:11" s="78" customFormat="1" ht="13.8" x14ac:dyDescent="0.3">
      <c r="H36" s="99" t="s">
        <v>68</v>
      </c>
      <c r="I36" s="100"/>
      <c r="J36" s="66">
        <v>16950</v>
      </c>
      <c r="K36" s="67">
        <v>15913</v>
      </c>
    </row>
    <row r="37" spans="2:11" s="78" customFormat="1" ht="13.8" x14ac:dyDescent="0.3">
      <c r="D37" s="101"/>
      <c r="E37" s="101"/>
      <c r="H37" s="99" t="s">
        <v>69</v>
      </c>
      <c r="I37" s="100"/>
      <c r="J37" s="66">
        <v>1835</v>
      </c>
      <c r="K37" s="67">
        <v>1515</v>
      </c>
    </row>
    <row r="38" spans="2:11" s="78" customFormat="1" ht="13.8" x14ac:dyDescent="0.3">
      <c r="C38" s="81"/>
      <c r="D38" s="80"/>
      <c r="E38" s="80"/>
      <c r="H38" s="93" t="s">
        <v>70</v>
      </c>
      <c r="I38" s="94"/>
      <c r="J38" s="66">
        <v>159</v>
      </c>
      <c r="K38" s="67">
        <v>149</v>
      </c>
    </row>
    <row r="39" spans="2:11" s="78" customFormat="1" ht="13.8" x14ac:dyDescent="0.3">
      <c r="H39" s="93" t="s">
        <v>71</v>
      </c>
      <c r="I39" s="94"/>
      <c r="J39" s="66">
        <v>3858</v>
      </c>
      <c r="K39" s="67">
        <v>3748</v>
      </c>
    </row>
    <row r="40" spans="2:11" s="78" customFormat="1" ht="15.6" x14ac:dyDescent="0.3">
      <c r="B40" s="97"/>
      <c r="C40" s="97"/>
      <c r="D40" s="98"/>
      <c r="E40" s="98"/>
      <c r="H40" s="93" t="s">
        <v>72</v>
      </c>
      <c r="I40" s="94"/>
      <c r="J40" s="66">
        <v>995</v>
      </c>
      <c r="K40" s="67">
        <v>897</v>
      </c>
    </row>
    <row r="41" spans="2:11" s="78" customFormat="1" ht="13.8" x14ac:dyDescent="0.3">
      <c r="C41" s="102"/>
      <c r="E41" s="103"/>
      <c r="H41" s="93" t="s">
        <v>73</v>
      </c>
      <c r="I41" s="94"/>
      <c r="J41" s="66">
        <v>1712</v>
      </c>
      <c r="K41" s="67">
        <v>1829</v>
      </c>
    </row>
    <row r="42" spans="2:11" s="78" customFormat="1" ht="17.399999999999999" x14ac:dyDescent="0.3">
      <c r="B42" s="104"/>
      <c r="C42" s="104"/>
      <c r="D42" s="104"/>
      <c r="E42" s="104"/>
      <c r="F42" s="105"/>
      <c r="G42" s="105"/>
      <c r="H42" s="93" t="s">
        <v>74</v>
      </c>
      <c r="I42" s="94"/>
      <c r="J42" s="66">
        <v>859</v>
      </c>
      <c r="K42" s="67">
        <v>901</v>
      </c>
    </row>
    <row r="43" spans="2:11" s="78" customFormat="1" ht="13.8" x14ac:dyDescent="0.3">
      <c r="C43" s="81"/>
      <c r="D43" s="80"/>
      <c r="E43" s="80"/>
      <c r="H43" s="106" t="s">
        <v>75</v>
      </c>
      <c r="I43" s="107"/>
      <c r="J43" s="108">
        <f>SUM(J34:J42)</f>
        <v>28097</v>
      </c>
      <c r="K43" s="109">
        <f>SUM(K34:K42)</f>
        <v>27162</v>
      </c>
    </row>
    <row r="44" spans="2:11" s="78" customFormat="1" ht="9.75" customHeight="1" x14ac:dyDescent="0.3">
      <c r="C44" s="81"/>
      <c r="D44" s="80"/>
      <c r="E44" s="80"/>
      <c r="H44" s="110"/>
      <c r="I44" s="111"/>
      <c r="J44" s="91"/>
      <c r="K44" s="92"/>
    </row>
    <row r="45" spans="2:11" s="78" customFormat="1" ht="13.8" x14ac:dyDescent="0.3">
      <c r="C45" s="81"/>
      <c r="D45" s="80"/>
      <c r="E45" s="80"/>
      <c r="H45" s="112" t="s">
        <v>76</v>
      </c>
      <c r="I45" s="94"/>
      <c r="J45" s="95">
        <v>2102</v>
      </c>
      <c r="K45" s="96">
        <v>2055</v>
      </c>
    </row>
    <row r="46" spans="2:11" s="78" customFormat="1" ht="13.8" x14ac:dyDescent="0.3">
      <c r="H46" s="112" t="s">
        <v>77</v>
      </c>
      <c r="I46" s="94"/>
      <c r="J46" s="66">
        <v>1811</v>
      </c>
      <c r="K46" s="67">
        <v>1729</v>
      </c>
    </row>
    <row r="47" spans="2:11" s="78" customFormat="1" ht="15.6" x14ac:dyDescent="0.3">
      <c r="B47" s="97"/>
      <c r="C47" s="97"/>
      <c r="D47" s="98"/>
      <c r="E47" s="98"/>
      <c r="H47" s="112" t="s">
        <v>78</v>
      </c>
      <c r="I47" s="94"/>
      <c r="J47" s="66">
        <v>15971</v>
      </c>
      <c r="K47" s="67">
        <v>15942</v>
      </c>
    </row>
    <row r="48" spans="2:11" s="25" customFormat="1" ht="13.8" x14ac:dyDescent="0.3">
      <c r="H48" s="112" t="s">
        <v>79</v>
      </c>
      <c r="I48" s="94"/>
      <c r="J48" s="66">
        <v>7931</v>
      </c>
      <c r="K48" s="67">
        <v>7955</v>
      </c>
    </row>
    <row r="49" spans="8:11" s="25" customFormat="1" ht="13.8" x14ac:dyDescent="0.3">
      <c r="H49" s="112" t="s">
        <v>80</v>
      </c>
      <c r="I49" s="94"/>
      <c r="J49" s="66">
        <v>458</v>
      </c>
      <c r="K49" s="67">
        <v>299</v>
      </c>
    </row>
    <row r="50" spans="8:11" ht="16.2" thickBot="1" x14ac:dyDescent="0.3">
      <c r="H50" s="113" t="s">
        <v>81</v>
      </c>
      <c r="I50" s="114"/>
      <c r="J50" s="115">
        <f>J43+SUM(J45:J49)</f>
        <v>56370</v>
      </c>
      <c r="K50" s="116">
        <f>K43+SUM(K45:K49)</f>
        <v>55142</v>
      </c>
    </row>
    <row r="51" spans="8:11" ht="13.8" thickTop="1" x14ac:dyDescent="0.25">
      <c r="H51" s="36"/>
      <c r="I51" s="51"/>
      <c r="J51" s="51"/>
      <c r="K51" s="117"/>
    </row>
    <row r="52" spans="8:11" ht="17.399999999999999" x14ac:dyDescent="0.25">
      <c r="H52" s="85" t="s">
        <v>82</v>
      </c>
      <c r="I52" s="86"/>
      <c r="J52" s="87">
        <f>J32</f>
        <v>43830</v>
      </c>
      <c r="K52" s="88">
        <f>K32</f>
        <v>43465</v>
      </c>
    </row>
    <row r="53" spans="8:11" ht="16.2" x14ac:dyDescent="0.25">
      <c r="H53" s="118" t="s">
        <v>83</v>
      </c>
      <c r="I53" s="119"/>
      <c r="J53" s="120"/>
      <c r="K53" s="121"/>
    </row>
    <row r="54" spans="8:11" ht="13.8" x14ac:dyDescent="0.25">
      <c r="H54" s="122" t="s">
        <v>84</v>
      </c>
      <c r="I54" s="123"/>
      <c r="J54" s="124"/>
      <c r="K54" s="125"/>
    </row>
    <row r="55" spans="8:11" ht="13.8" x14ac:dyDescent="0.25">
      <c r="H55" s="126" t="s">
        <v>85</v>
      </c>
      <c r="I55" s="127"/>
      <c r="J55" s="128"/>
      <c r="K55" s="129"/>
    </row>
    <row r="56" spans="8:11" ht="13.8" x14ac:dyDescent="0.25">
      <c r="H56" s="130" t="s">
        <v>86</v>
      </c>
      <c r="I56" s="131"/>
      <c r="J56" s="132">
        <v>6058</v>
      </c>
      <c r="K56" s="133">
        <v>6095</v>
      </c>
    </row>
    <row r="57" spans="8:11" ht="13.8" x14ac:dyDescent="0.25">
      <c r="H57" s="130" t="s">
        <v>87</v>
      </c>
      <c r="I57" s="131"/>
      <c r="J57" s="128">
        <v>59</v>
      </c>
      <c r="K57" s="129">
        <v>55</v>
      </c>
    </row>
    <row r="58" spans="8:11" ht="13.8" x14ac:dyDescent="0.25">
      <c r="H58" s="134" t="s">
        <v>88</v>
      </c>
      <c r="I58" s="135"/>
      <c r="J58" s="128">
        <v>2023</v>
      </c>
      <c r="K58" s="129">
        <v>2125</v>
      </c>
    </row>
    <row r="59" spans="8:11" ht="13.8" x14ac:dyDescent="0.25">
      <c r="H59" s="136" t="s">
        <v>89</v>
      </c>
      <c r="I59" s="137"/>
      <c r="J59" s="138">
        <f>SUM(J56:J58)</f>
        <v>8140</v>
      </c>
      <c r="K59" s="139">
        <f>SUM(K56:K58)</f>
        <v>8275</v>
      </c>
    </row>
    <row r="60" spans="8:11" ht="13.8" x14ac:dyDescent="0.25">
      <c r="H60" s="126" t="s">
        <v>90</v>
      </c>
      <c r="I60" s="127"/>
      <c r="J60" s="128">
        <v>811</v>
      </c>
      <c r="K60" s="129">
        <v>875</v>
      </c>
    </row>
    <row r="61" spans="8:11" ht="13.8" x14ac:dyDescent="0.25">
      <c r="H61" s="126" t="s">
        <v>91</v>
      </c>
      <c r="I61" s="127"/>
      <c r="J61" s="128">
        <v>3299</v>
      </c>
      <c r="K61" s="129">
        <v>2975</v>
      </c>
    </row>
    <row r="62" spans="8:11" ht="13.8" x14ac:dyDescent="0.25">
      <c r="H62" s="126" t="s">
        <v>92</v>
      </c>
      <c r="I62" s="127"/>
      <c r="J62" s="128">
        <v>389</v>
      </c>
      <c r="K62" s="129">
        <v>212</v>
      </c>
    </row>
    <row r="63" spans="8:11" ht="13.8" x14ac:dyDescent="0.25">
      <c r="H63" s="126" t="s">
        <v>93</v>
      </c>
      <c r="I63" s="127"/>
      <c r="J63" s="128">
        <v>467</v>
      </c>
      <c r="K63" s="129">
        <v>489</v>
      </c>
    </row>
    <row r="64" spans="8:11" ht="13.8" x14ac:dyDescent="0.25">
      <c r="H64" s="140" t="s">
        <v>94</v>
      </c>
      <c r="I64" s="141"/>
      <c r="J64" s="128">
        <v>1594</v>
      </c>
      <c r="K64" s="129">
        <v>1647</v>
      </c>
    </row>
    <row r="65" spans="8:11" ht="13.8" x14ac:dyDescent="0.25">
      <c r="H65" s="142" t="s">
        <v>95</v>
      </c>
      <c r="I65" s="143"/>
      <c r="J65" s="144">
        <f>SUM(J59:J64)</f>
        <v>14700</v>
      </c>
      <c r="K65" s="145">
        <f>SUM(K59:K64)</f>
        <v>14473</v>
      </c>
    </row>
    <row r="66" spans="8:11" ht="13.8" x14ac:dyDescent="0.25">
      <c r="H66" s="122" t="s">
        <v>96</v>
      </c>
      <c r="I66" s="127"/>
      <c r="J66" s="128">
        <v>11253</v>
      </c>
      <c r="K66" s="129">
        <v>12121</v>
      </c>
    </row>
    <row r="67" spans="8:11" ht="13.8" x14ac:dyDescent="0.25">
      <c r="H67" s="122" t="s">
        <v>97</v>
      </c>
      <c r="I67" s="127"/>
      <c r="J67" s="128">
        <v>655</v>
      </c>
      <c r="K67" s="129">
        <v>661</v>
      </c>
    </row>
    <row r="68" spans="8:11" ht="13.8" x14ac:dyDescent="0.25">
      <c r="H68" s="122" t="s">
        <v>98</v>
      </c>
      <c r="I68" s="127"/>
      <c r="J68" s="128">
        <v>2987</v>
      </c>
      <c r="K68" s="129">
        <v>2857</v>
      </c>
    </row>
    <row r="69" spans="8:11" ht="13.8" x14ac:dyDescent="0.25">
      <c r="H69" s="146" t="s">
        <v>99</v>
      </c>
      <c r="I69" s="141"/>
      <c r="J69" s="128">
        <v>787</v>
      </c>
      <c r="K69" s="129">
        <v>895</v>
      </c>
    </row>
    <row r="70" spans="8:11" ht="15.6" x14ac:dyDescent="0.25">
      <c r="H70" s="147" t="s">
        <v>100</v>
      </c>
      <c r="I70" s="148"/>
      <c r="J70" s="149">
        <f>SUM(J65:J69)</f>
        <v>30382</v>
      </c>
      <c r="K70" s="150">
        <f>SUM(K65:K69)</f>
        <v>31007</v>
      </c>
    </row>
    <row r="71" spans="8:11" ht="13.8" x14ac:dyDescent="0.25">
      <c r="H71" s="151"/>
      <c r="I71" s="148"/>
      <c r="J71" s="152"/>
      <c r="K71" s="153"/>
    </row>
    <row r="72" spans="8:11" ht="16.2" x14ac:dyDescent="0.25">
      <c r="H72" s="118" t="s">
        <v>101</v>
      </c>
      <c r="I72" s="154"/>
      <c r="J72" s="124"/>
      <c r="K72" s="125"/>
    </row>
    <row r="73" spans="8:11" ht="13.8" x14ac:dyDescent="0.25">
      <c r="H73" s="122" t="s">
        <v>102</v>
      </c>
      <c r="I73" s="127"/>
      <c r="J73" s="132">
        <v>12094</v>
      </c>
      <c r="K73" s="133">
        <v>11976</v>
      </c>
    </row>
    <row r="74" spans="8:11" ht="13.8" x14ac:dyDescent="0.25">
      <c r="H74" s="122" t="s">
        <v>103</v>
      </c>
      <c r="I74" s="127"/>
      <c r="J74" s="128">
        <v>13513</v>
      </c>
      <c r="K74" s="129">
        <v>11950</v>
      </c>
    </row>
    <row r="75" spans="8:11" ht="13.8" x14ac:dyDescent="0.25">
      <c r="H75" s="146" t="s">
        <v>104</v>
      </c>
      <c r="I75" s="141"/>
      <c r="J75" s="128">
        <v>381</v>
      </c>
      <c r="K75" s="129">
        <v>209</v>
      </c>
    </row>
    <row r="76" spans="8:11" ht="15.6" x14ac:dyDescent="0.25">
      <c r="H76" s="147" t="s">
        <v>105</v>
      </c>
      <c r="I76" s="148"/>
      <c r="J76" s="149">
        <f>SUM(J73:J75)</f>
        <v>25988</v>
      </c>
      <c r="K76" s="150">
        <f>SUM(K73:K75)</f>
        <v>24135</v>
      </c>
    </row>
    <row r="77" spans="8:11" x14ac:dyDescent="0.25">
      <c r="H77" s="155"/>
      <c r="I77" s="156"/>
      <c r="J77" s="156"/>
      <c r="K77" s="157"/>
    </row>
    <row r="78" spans="8:11" ht="16.2" thickBot="1" x14ac:dyDescent="0.3">
      <c r="H78" s="113" t="s">
        <v>106</v>
      </c>
      <c r="I78" s="114"/>
      <c r="J78" s="115">
        <f>J70+J76</f>
        <v>56370</v>
      </c>
      <c r="K78" s="116">
        <f>K70+K76</f>
        <v>55142</v>
      </c>
    </row>
    <row r="79" spans="8:11" ht="14.4" thickTop="1" thickBot="1" x14ac:dyDescent="0.3">
      <c r="H79" s="26"/>
      <c r="I79" s="27"/>
      <c r="J79" s="27"/>
      <c r="K79" s="158" t="s">
        <v>107</v>
      </c>
    </row>
  </sheetData>
  <mergeCells count="2">
    <mergeCell ref="B1:E1"/>
    <mergeCell ref="H29:K29"/>
  </mergeCells>
  <printOptions horizontalCentered="1"/>
  <pageMargins left="0.5" right="0.5" top="0.5" bottom="0.5" header="0.5" footer="0.25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Q2</vt:lpstr>
      <vt:lpstr>Q3</vt:lpstr>
      <vt:lpstr>Q4</vt:lpstr>
      <vt:lpstr>Q5</vt:lpstr>
      <vt:lpstr>Q6</vt:lpstr>
      <vt:lpstr>Q7</vt:lpstr>
      <vt:lpstr>Royale Health FS</vt:lpstr>
      <vt:lpstr>'Royale Health FS'!Print_Area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2021-02-07T19:08:31Z</dcterms:created>
  <dcterms:modified xsi:type="dcterms:W3CDTF">2021-02-13T21:36:17Z</dcterms:modified>
</cp:coreProperties>
</file>